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eb.local\content\generic\T\1\t1www.hesa.ac.uk\root\includes\C13031_resources\download\"/>
    </mc:Choice>
  </mc:AlternateContent>
  <workbookProtection workbookAlgorithmName="SHA-512" workbookHashValue="HoPi1mA4qilEECZMeucAuwF6N3kmJADE/2knlUobeeqXGKNtSq/F07EsQpwI7jTdhsZj8b4uP8H24oJUrU0a1A==" workbookSaltValue="Pvmcz4CHRNrea85tifX79Q==" workbookSpinCount="100000" lockStructure="1"/>
  <bookViews>
    <workbookView xWindow="-60" yWindow="-15" windowWidth="19200" windowHeight="6840"/>
  </bookViews>
  <sheets>
    <sheet name="Title_Page" sheetId="7" r:id="rId1"/>
    <sheet name="Table_1" sheetId="3" r:id="rId2"/>
    <sheet name="Table_2" sheetId="6" r:id="rId3"/>
    <sheet name="Table_3" sheetId="5" r:id="rId4"/>
    <sheet name="Table_4" sheetId="8" r:id="rId5"/>
    <sheet name="Table_5" sheetId="4" r:id="rId6"/>
    <sheet name="QUERIES" sheetId="10" r:id="rId7"/>
  </sheets>
  <definedNames>
    <definedName name="_xlnm.Print_Area" localSheetId="1">Table_1!$A$1:$G$20</definedName>
    <definedName name="_xlnm.Print_Area" localSheetId="2">Table_2!$A$1:$G$32</definedName>
    <definedName name="_xlnm.Print_Area" localSheetId="3">Table_3!$A$1:$H$10</definedName>
    <definedName name="_xlnm.Print_Area" localSheetId="4">Table_4!$A$1:$H$57</definedName>
    <definedName name="_xlnm.Print_Area" localSheetId="5">Table_5!$A$1:$H$43</definedName>
    <definedName name="_xlnm.Print_Area" localSheetId="0">Title_Page!$A$1:$G$35</definedName>
    <definedName name="_xlnm.Print_Titles" localSheetId="0">Title_Page!$1:$19</definedName>
  </definedNames>
  <calcPr calcId="152511"/>
  <customWorkbookViews>
    <customWorkbookView name="Jenny" guid="{E425E8D1-D3E5-4C55-A677-4583BA682CDD}" yWindow="45" windowWidth="1266" windowHeight="803" activeSheetId="1"/>
  </customWorkbookViews>
</workbook>
</file>

<file path=xl/calcChain.xml><?xml version="1.0" encoding="utf-8"?>
<calcChain xmlns="http://schemas.openxmlformats.org/spreadsheetml/2006/main">
  <c r="H31" i="7" l="1"/>
  <c r="D2" i="7"/>
  <c r="U16" i="10" l="1"/>
  <c r="V16" i="10"/>
  <c r="E100" i="10" l="1"/>
  <c r="G81" i="10"/>
  <c r="F42" i="10"/>
  <c r="F15" i="10"/>
  <c r="O146" i="10"/>
  <c r="O180" i="10" s="1"/>
  <c r="P146" i="10"/>
  <c r="P180" i="10" s="1"/>
  <c r="Q146" i="10"/>
  <c r="R146" i="10"/>
  <c r="R180" i="10" s="1"/>
  <c r="S146" i="10"/>
  <c r="T146" i="10"/>
  <c r="T180" i="10" s="1"/>
  <c r="O147" i="10"/>
  <c r="P147" i="10"/>
  <c r="Q147" i="10"/>
  <c r="Q181" i="10" s="1"/>
  <c r="R147" i="10"/>
  <c r="S147" i="10"/>
  <c r="T147" i="10"/>
  <c r="O148" i="10"/>
  <c r="O182" i="10" s="1"/>
  <c r="P148" i="10"/>
  <c r="Q148" i="10"/>
  <c r="R148" i="10"/>
  <c r="S148" i="10"/>
  <c r="S182" i="10" s="1"/>
  <c r="T148" i="10"/>
  <c r="O149" i="10"/>
  <c r="P149" i="10"/>
  <c r="Q149" i="10"/>
  <c r="Q183" i="10" s="1"/>
  <c r="R149" i="10"/>
  <c r="S149" i="10"/>
  <c r="T149" i="10"/>
  <c r="T183" i="10"/>
  <c r="S183" i="10"/>
  <c r="R183" i="10"/>
  <c r="P183" i="10"/>
  <c r="O183" i="10"/>
  <c r="T182" i="10"/>
  <c r="R182" i="10"/>
  <c r="Q182" i="10"/>
  <c r="P182" i="10"/>
  <c r="T181" i="10"/>
  <c r="S181" i="10"/>
  <c r="R181" i="10"/>
  <c r="P181" i="10"/>
  <c r="O181" i="10"/>
  <c r="S180" i="10"/>
  <c r="Q180" i="10"/>
  <c r="Q263" i="10" l="1"/>
  <c r="R263" i="10"/>
  <c r="S263" i="10"/>
  <c r="T263" i="10"/>
  <c r="Q264" i="10"/>
  <c r="R264" i="10"/>
  <c r="S264" i="10"/>
  <c r="T264" i="10"/>
  <c r="Q265" i="10"/>
  <c r="R265" i="10"/>
  <c r="S265" i="10"/>
  <c r="T265" i="10"/>
  <c r="Q266" i="10"/>
  <c r="R266" i="10"/>
  <c r="S266" i="10"/>
  <c r="T266" i="10"/>
  <c r="R262" i="10"/>
  <c r="S262" i="10"/>
  <c r="T262" i="10"/>
  <c r="Q262" i="10"/>
  <c r="Q246" i="10"/>
  <c r="R246" i="10"/>
  <c r="S246" i="10"/>
  <c r="T246" i="10"/>
  <c r="Q247" i="10"/>
  <c r="R247" i="10"/>
  <c r="S247" i="10"/>
  <c r="T247" i="10"/>
  <c r="Q248" i="10"/>
  <c r="R248" i="10"/>
  <c r="S248" i="10"/>
  <c r="T248" i="10"/>
  <c r="Q249" i="10"/>
  <c r="R249" i="10"/>
  <c r="S249" i="10"/>
  <c r="T249" i="10"/>
  <c r="R245" i="10"/>
  <c r="S245" i="10"/>
  <c r="T245" i="10"/>
  <c r="Q245" i="10"/>
  <c r="H87" i="10"/>
  <c r="G87" i="10"/>
  <c r="F43" i="10"/>
  <c r="G15" i="10"/>
  <c r="F18" i="10"/>
  <c r="M15" i="10" l="1"/>
  <c r="E122" i="10" l="1"/>
  <c r="F122" i="10"/>
  <c r="G122" i="10"/>
  <c r="H35" i="7"/>
  <c r="H34" i="7"/>
  <c r="G35" i="7"/>
  <c r="M35" i="7" s="1"/>
  <c r="G34" i="7"/>
  <c r="M34" i="7" s="1"/>
  <c r="H33" i="7" l="1"/>
  <c r="H32" i="7"/>
  <c r="G33" i="7"/>
  <c r="M33" i="7" s="1"/>
  <c r="G32" i="7"/>
  <c r="M32" i="7" s="1"/>
  <c r="G31" i="7"/>
  <c r="M31" i="7" s="1"/>
  <c r="H85" i="10" l="1"/>
  <c r="G85" i="10"/>
  <c r="H84" i="10"/>
  <c r="U84" i="10" s="1"/>
  <c r="G84" i="10"/>
  <c r="G136" i="10"/>
  <c r="G135" i="10"/>
  <c r="G134" i="10"/>
  <c r="G133" i="10"/>
  <c r="G132" i="10"/>
  <c r="G131" i="10"/>
  <c r="G130" i="10"/>
  <c r="G128" i="10"/>
  <c r="G127" i="10"/>
  <c r="G126" i="10"/>
  <c r="G124" i="10"/>
  <c r="G123" i="10"/>
  <c r="G117" i="10"/>
  <c r="G116" i="10"/>
  <c r="G115" i="10"/>
  <c r="G114" i="10"/>
  <c r="G111" i="10"/>
  <c r="G110" i="10"/>
  <c r="G109" i="10"/>
  <c r="G108" i="10"/>
  <c r="G103" i="10"/>
  <c r="G102" i="10"/>
  <c r="G101" i="10"/>
  <c r="G100" i="10"/>
  <c r="T220" i="10"/>
  <c r="S220" i="10"/>
  <c r="R220" i="10"/>
  <c r="Q220" i="10"/>
  <c r="T219" i="10"/>
  <c r="S219" i="10"/>
  <c r="R219" i="10"/>
  <c r="Q219" i="10"/>
  <c r="T218" i="10"/>
  <c r="S218" i="10"/>
  <c r="R218" i="10"/>
  <c r="Q218" i="10"/>
  <c r="T217" i="10"/>
  <c r="S217" i="10"/>
  <c r="R217" i="10"/>
  <c r="Q217" i="10"/>
  <c r="T216" i="10"/>
  <c r="S216" i="10"/>
  <c r="R216" i="10"/>
  <c r="Q216" i="10"/>
  <c r="Q211" i="10"/>
  <c r="R211" i="10"/>
  <c r="S211" i="10"/>
  <c r="T211" i="10"/>
  <c r="Q212" i="10"/>
  <c r="R212" i="10"/>
  <c r="S212" i="10"/>
  <c r="T212" i="10"/>
  <c r="Q213" i="10"/>
  <c r="R213" i="10"/>
  <c r="S213" i="10"/>
  <c r="T213" i="10"/>
  <c r="Q214" i="10"/>
  <c r="R214" i="10"/>
  <c r="S214" i="10"/>
  <c r="T214" i="10"/>
  <c r="R210" i="10"/>
  <c r="S210" i="10"/>
  <c r="T210" i="10"/>
  <c r="Q210" i="10"/>
  <c r="T155" i="10"/>
  <c r="S155" i="10"/>
  <c r="R155" i="10"/>
  <c r="Q155" i="10"/>
  <c r="P155" i="10"/>
  <c r="O155" i="10"/>
  <c r="T154" i="10"/>
  <c r="S154" i="10"/>
  <c r="R154" i="10"/>
  <c r="Q154" i="10"/>
  <c r="P154" i="10"/>
  <c r="O154" i="10"/>
  <c r="T153" i="10"/>
  <c r="S153" i="10"/>
  <c r="R153" i="10"/>
  <c r="Q153" i="10"/>
  <c r="P153" i="10"/>
  <c r="O153" i="10"/>
  <c r="T152" i="10"/>
  <c r="S152" i="10"/>
  <c r="R152" i="10"/>
  <c r="Q152" i="10"/>
  <c r="P152" i="10"/>
  <c r="O152" i="10"/>
  <c r="F136" i="10"/>
  <c r="V136" i="10" s="1"/>
  <c r="E136" i="10"/>
  <c r="Q136" i="10" s="1"/>
  <c r="F134" i="10"/>
  <c r="E134" i="10"/>
  <c r="Q134" i="10" s="1"/>
  <c r="F132" i="10"/>
  <c r="E132" i="10"/>
  <c r="Q132" i="10" s="1"/>
  <c r="F131" i="10"/>
  <c r="E131" i="10"/>
  <c r="Q131" i="10" s="1"/>
  <c r="F130" i="10"/>
  <c r="E130" i="10"/>
  <c r="Q130" i="10" s="1"/>
  <c r="F128" i="10"/>
  <c r="E128" i="10"/>
  <c r="Q128" i="10" s="1"/>
  <c r="F127" i="10"/>
  <c r="E127" i="10"/>
  <c r="Q127" i="10" s="1"/>
  <c r="F126" i="10"/>
  <c r="E126" i="10"/>
  <c r="Q126" i="10" s="1"/>
  <c r="F124" i="10"/>
  <c r="E124" i="10"/>
  <c r="Q124" i="10" s="1"/>
  <c r="F123" i="10"/>
  <c r="E123" i="10"/>
  <c r="Q123" i="10" s="1"/>
  <c r="Q122" i="10"/>
  <c r="F116" i="10"/>
  <c r="E116" i="10"/>
  <c r="Q116" i="10" s="1"/>
  <c r="F115" i="10"/>
  <c r="E115" i="10"/>
  <c r="Q115" i="10" s="1"/>
  <c r="F114" i="10"/>
  <c r="E114" i="10"/>
  <c r="Q114" i="10" s="1"/>
  <c r="F110" i="10"/>
  <c r="E110" i="10"/>
  <c r="F109" i="10"/>
  <c r="E109" i="10"/>
  <c r="F108" i="10"/>
  <c r="E108" i="10"/>
  <c r="Q108" i="10" s="1"/>
  <c r="F103" i="10"/>
  <c r="U103" i="10" s="1"/>
  <c r="E103" i="10"/>
  <c r="Q103" i="10" s="1"/>
  <c r="F102" i="10"/>
  <c r="V102" i="10" s="1"/>
  <c r="E102" i="10"/>
  <c r="Q102" i="10" s="1"/>
  <c r="F101" i="10"/>
  <c r="U101" i="10" s="1"/>
  <c r="E101" i="10"/>
  <c r="Q101" i="10" s="1"/>
  <c r="F100" i="10"/>
  <c r="U100" i="10" s="1"/>
  <c r="Q100" i="10"/>
  <c r="U85" i="10"/>
  <c r="H83" i="10"/>
  <c r="V83" i="10" s="1"/>
  <c r="G83" i="10"/>
  <c r="Q83" i="10" s="1"/>
  <c r="H82" i="10"/>
  <c r="V82" i="10" s="1"/>
  <c r="G82" i="10"/>
  <c r="H81" i="10"/>
  <c r="V81" i="10" s="1"/>
  <c r="G68" i="10"/>
  <c r="V68" i="10" s="1"/>
  <c r="F68" i="10"/>
  <c r="G66" i="10"/>
  <c r="U66" i="10" s="1"/>
  <c r="F66" i="10"/>
  <c r="Q66" i="10" s="1"/>
  <c r="G65" i="10"/>
  <c r="U65" i="10" s="1"/>
  <c r="F65" i="10"/>
  <c r="Q65" i="10" s="1"/>
  <c r="G64" i="10"/>
  <c r="U64" i="10" s="1"/>
  <c r="F64" i="10"/>
  <c r="Q64" i="10" s="1"/>
  <c r="G63" i="10"/>
  <c r="U63" i="10" s="1"/>
  <c r="F63" i="10"/>
  <c r="Q63" i="10" s="1"/>
  <c r="G57" i="10"/>
  <c r="U57" i="10" s="1"/>
  <c r="F57" i="10"/>
  <c r="Q57" i="10" s="1"/>
  <c r="G56" i="10"/>
  <c r="U56" i="10" s="1"/>
  <c r="F56" i="10"/>
  <c r="Q56" i="10" s="1"/>
  <c r="G55" i="10"/>
  <c r="U55" i="10" s="1"/>
  <c r="F55" i="10"/>
  <c r="Q55" i="10" s="1"/>
  <c r="G54" i="10"/>
  <c r="U54" i="10" s="1"/>
  <c r="F54" i="10"/>
  <c r="Q54" i="10" s="1"/>
  <c r="G53" i="10"/>
  <c r="U53" i="10" s="1"/>
  <c r="F53" i="10"/>
  <c r="Q53" i="10" s="1"/>
  <c r="G52" i="10"/>
  <c r="U52" i="10" s="1"/>
  <c r="F52" i="10"/>
  <c r="Q52" i="10" s="1"/>
  <c r="G47" i="10"/>
  <c r="U47" i="10" s="1"/>
  <c r="F47" i="10"/>
  <c r="Q47" i="10" s="1"/>
  <c r="G46" i="10"/>
  <c r="U46" i="10" s="1"/>
  <c r="F46" i="10"/>
  <c r="Q46" i="10" s="1"/>
  <c r="G45" i="10"/>
  <c r="V45" i="10" s="1"/>
  <c r="F45" i="10"/>
  <c r="Q45" i="10" s="1"/>
  <c r="G44" i="10"/>
  <c r="U44" i="10" s="1"/>
  <c r="F44" i="10"/>
  <c r="Q44" i="10" s="1"/>
  <c r="G43" i="10"/>
  <c r="V43" i="10" s="1"/>
  <c r="Q43" i="10"/>
  <c r="G42" i="10"/>
  <c r="V42" i="10" s="1"/>
  <c r="Q42" i="10"/>
  <c r="G27" i="10"/>
  <c r="U27" i="10" s="1"/>
  <c r="F27" i="10"/>
  <c r="Q27" i="10" s="1"/>
  <c r="G26" i="10"/>
  <c r="V26" i="10" s="1"/>
  <c r="F26" i="10"/>
  <c r="Q26" i="10" s="1"/>
  <c r="G25" i="10"/>
  <c r="U25" i="10" s="1"/>
  <c r="F25" i="10"/>
  <c r="G24" i="10"/>
  <c r="V24" i="10" s="1"/>
  <c r="F24" i="10"/>
  <c r="Q24" i="10" s="1"/>
  <c r="G23" i="10"/>
  <c r="V23" i="10" s="1"/>
  <c r="F23" i="10"/>
  <c r="Q23" i="10" s="1"/>
  <c r="G18" i="10"/>
  <c r="U18" i="10" s="1"/>
  <c r="E18" i="10"/>
  <c r="D18" i="10"/>
  <c r="C18" i="10"/>
  <c r="G17" i="10"/>
  <c r="U17" i="10" s="1"/>
  <c r="E17" i="10"/>
  <c r="D17" i="10"/>
  <c r="C17" i="10"/>
  <c r="G16" i="10"/>
  <c r="E16" i="10"/>
  <c r="D16" i="10"/>
  <c r="C16" i="10"/>
  <c r="G22" i="10"/>
  <c r="V22" i="10" s="1"/>
  <c r="F22" i="10"/>
  <c r="Q22" i="10" s="1"/>
  <c r="D15" i="10"/>
  <c r="E15" i="10"/>
  <c r="V15" i="10"/>
  <c r="U15" i="10"/>
  <c r="C15" i="10"/>
  <c r="G30" i="7"/>
  <c r="M30" i="7" s="1"/>
  <c r="G29" i="7"/>
  <c r="M29" i="7" s="1"/>
  <c r="C10" i="3"/>
  <c r="H28" i="7" s="1"/>
  <c r="D10" i="3"/>
  <c r="D19" i="10" s="1"/>
  <c r="E10" i="3"/>
  <c r="E19" i="10" s="1"/>
  <c r="F11" i="6"/>
  <c r="F48" i="10" s="1"/>
  <c r="Q48" i="10" s="1"/>
  <c r="E37" i="8"/>
  <c r="G25" i="7" s="1"/>
  <c r="M25" i="7" s="1"/>
  <c r="G20" i="7"/>
  <c r="M20" i="7" s="1"/>
  <c r="F12" i="6"/>
  <c r="F49" i="10"/>
  <c r="Q49" i="10" s="1"/>
  <c r="G21" i="7"/>
  <c r="M21" i="7" s="1"/>
  <c r="G22" i="7"/>
  <c r="M22" i="7" s="1"/>
  <c r="G26" i="7"/>
  <c r="M26" i="7" s="1"/>
  <c r="G27" i="7"/>
  <c r="M27" i="7" s="1"/>
  <c r="H27" i="7"/>
  <c r="H26" i="7"/>
  <c r="H25" i="7"/>
  <c r="H24" i="7"/>
  <c r="H23" i="7"/>
  <c r="H21" i="7"/>
  <c r="H22" i="7"/>
  <c r="H20" i="7"/>
  <c r="F19" i="3"/>
  <c r="F28" i="10" s="1"/>
  <c r="Q28" i="10" s="1"/>
  <c r="F20" i="3"/>
  <c r="F29" i="10"/>
  <c r="Q29" i="10" s="1"/>
  <c r="F21" i="6"/>
  <c r="F58" i="10" s="1"/>
  <c r="Q58" i="10" s="1"/>
  <c r="F22" i="6"/>
  <c r="F59" i="10" s="1"/>
  <c r="Q59" i="10" s="1"/>
  <c r="F30" i="6"/>
  <c r="F67" i="10" s="1"/>
  <c r="Q67" i="10" s="1"/>
  <c r="E15" i="8"/>
  <c r="G23" i="7" s="1"/>
  <c r="M23" i="7" s="1"/>
  <c r="E21" i="8"/>
  <c r="G24" i="7" s="1"/>
  <c r="M24" i="7" s="1"/>
  <c r="G20" i="3"/>
  <c r="G29" i="10"/>
  <c r="G19" i="3"/>
  <c r="G28" i="10"/>
  <c r="G10" i="3"/>
  <c r="G19" i="10"/>
  <c r="F6" i="3"/>
  <c r="F7" i="3"/>
  <c r="F8" i="3"/>
  <c r="F17" i="10" s="1"/>
  <c r="F9" i="3"/>
  <c r="F37" i="8"/>
  <c r="F133" i="10" s="1"/>
  <c r="F21" i="8"/>
  <c r="F117" i="10" s="1"/>
  <c r="F15" i="8"/>
  <c r="F111" i="10" s="1"/>
  <c r="H9" i="5"/>
  <c r="H86" i="10" s="1"/>
  <c r="G9" i="5"/>
  <c r="G86" i="10" s="1"/>
  <c r="Q86" i="10" s="1"/>
  <c r="G30" i="6"/>
  <c r="G67" i="10" s="1"/>
  <c r="G22" i="6"/>
  <c r="G59" i="10" s="1"/>
  <c r="G21" i="6"/>
  <c r="G58" i="10" s="1"/>
  <c r="G12" i="6"/>
  <c r="G49" i="10" s="1"/>
  <c r="G11" i="6"/>
  <c r="G48" i="10" s="1"/>
  <c r="Q85" i="10"/>
  <c r="N85" i="10"/>
  <c r="V85" i="10"/>
  <c r="M85" i="10"/>
  <c r="F16" i="10"/>
  <c r="Q16" i="10" s="1"/>
  <c r="Q81" i="10"/>
  <c r="U22" i="10"/>
  <c r="Q197" i="10" l="1"/>
  <c r="T199" i="10"/>
  <c r="R198" i="10"/>
  <c r="T197" i="10"/>
  <c r="P197" i="10"/>
  <c r="Q200" i="10"/>
  <c r="S199" i="10"/>
  <c r="O199" i="10"/>
  <c r="Q198" i="10"/>
  <c r="O197" i="10"/>
  <c r="R200" i="10"/>
  <c r="P199" i="10"/>
  <c r="S197" i="10"/>
  <c r="T200" i="10"/>
  <c r="P200" i="10"/>
  <c r="R199" i="10"/>
  <c r="T198" i="10"/>
  <c r="P198" i="10"/>
  <c r="R197" i="10"/>
  <c r="S200" i="10"/>
  <c r="O200" i="10"/>
  <c r="Q199" i="10"/>
  <c r="S198" i="10"/>
  <c r="O198" i="10"/>
  <c r="M56" i="10"/>
  <c r="V64" i="10"/>
  <c r="M66" i="10"/>
  <c r="V66" i="10"/>
  <c r="U23" i="10"/>
  <c r="M16" i="10"/>
  <c r="U81" i="10"/>
  <c r="V53" i="10"/>
  <c r="M44" i="10"/>
  <c r="M57" i="10"/>
  <c r="M25" i="10"/>
  <c r="N53" i="10"/>
  <c r="N23" i="10"/>
  <c r="N66" i="10"/>
  <c r="M53" i="10"/>
  <c r="U82" i="10"/>
  <c r="U68" i="10"/>
  <c r="M23" i="10"/>
  <c r="N16" i="10"/>
  <c r="M54" i="10"/>
  <c r="V65" i="10"/>
  <c r="N68" i="10"/>
  <c r="M82" i="10"/>
  <c r="M84" i="10"/>
  <c r="V56" i="10"/>
  <c r="N47" i="10"/>
  <c r="M46" i="10"/>
  <c r="V57" i="10"/>
  <c r="V84" i="10"/>
  <c r="N81" i="10"/>
  <c r="M47" i="10"/>
  <c r="N22" i="10"/>
  <c r="M43" i="10"/>
  <c r="V52" i="10"/>
  <c r="M64" i="10"/>
  <c r="N64" i="10"/>
  <c r="M52" i="10"/>
  <c r="M55" i="10"/>
  <c r="U43" i="10"/>
  <c r="N26" i="10"/>
  <c r="U83" i="10"/>
  <c r="V27" i="10"/>
  <c r="V18" i="10"/>
  <c r="N52" i="10"/>
  <c r="M65" i="10"/>
  <c r="Q84" i="10"/>
  <c r="N65" i="10"/>
  <c r="N15" i="10"/>
  <c r="U24" i="10"/>
  <c r="M22" i="10"/>
  <c r="U26" i="10"/>
  <c r="V47" i="10"/>
  <c r="Q25" i="10"/>
  <c r="N27" i="10"/>
  <c r="M45" i="10"/>
  <c r="N25" i="10"/>
  <c r="U102" i="10"/>
  <c r="M128" i="10"/>
  <c r="N115" i="10"/>
  <c r="M122" i="10"/>
  <c r="N124" i="10"/>
  <c r="M127" i="10"/>
  <c r="U136" i="10"/>
  <c r="E39" i="8"/>
  <c r="E135" i="10" s="1"/>
  <c r="Q135" i="10" s="1"/>
  <c r="E111" i="10"/>
  <c r="Q111" i="10" s="1"/>
  <c r="E117" i="10"/>
  <c r="Q117" i="10" s="1"/>
  <c r="N128" i="10"/>
  <c r="N114" i="10"/>
  <c r="N116" i="10"/>
  <c r="M123" i="10"/>
  <c r="M116" i="10"/>
  <c r="V101" i="10"/>
  <c r="N103" i="10"/>
  <c r="N108" i="10"/>
  <c r="N110" i="10"/>
  <c r="M131" i="10"/>
  <c r="M124" i="10"/>
  <c r="V103" i="10"/>
  <c r="M103" i="10"/>
  <c r="N101" i="10"/>
  <c r="N109" i="10"/>
  <c r="N126" i="10"/>
  <c r="M100" i="10"/>
  <c r="M109" i="10"/>
  <c r="Q109" i="10"/>
  <c r="N122" i="10"/>
  <c r="M115" i="10"/>
  <c r="M126" i="10"/>
  <c r="M110" i="10"/>
  <c r="U133" i="10"/>
  <c r="V133" i="10"/>
  <c r="Q110" i="10"/>
  <c r="N102" i="10"/>
  <c r="N84" i="10"/>
  <c r="N42" i="10"/>
  <c r="N83" i="10"/>
  <c r="M114" i="10"/>
  <c r="N82" i="10"/>
  <c r="N24" i="10"/>
  <c r="M68" i="10"/>
  <c r="V54" i="10"/>
  <c r="N130" i="10"/>
  <c r="Q82" i="10"/>
  <c r="N136" i="10"/>
  <c r="N57" i="10"/>
  <c r="Q68" i="10"/>
  <c r="V46" i="10"/>
  <c r="N134" i="10"/>
  <c r="M83" i="10"/>
  <c r="F10" i="3"/>
  <c r="F19" i="10" s="1"/>
  <c r="Q19" i="10" s="1"/>
  <c r="E133" i="10"/>
  <c r="Q133" i="10" s="1"/>
  <c r="C19" i="10"/>
  <c r="V25" i="10"/>
  <c r="M26" i="10"/>
  <c r="N63" i="10"/>
  <c r="M24" i="10"/>
  <c r="N54" i="10"/>
  <c r="M134" i="10"/>
  <c r="M42" i="10"/>
  <c r="N100" i="10"/>
  <c r="U42" i="10"/>
  <c r="M136" i="10"/>
  <c r="F39" i="8"/>
  <c r="F135" i="10" s="1"/>
  <c r="M132" i="10"/>
  <c r="M102" i="10"/>
  <c r="V100" i="10"/>
  <c r="N46" i="10"/>
  <c r="N44" i="10"/>
  <c r="V63" i="10"/>
  <c r="V44" i="10"/>
  <c r="V17" i="10"/>
  <c r="M130" i="10"/>
  <c r="G28" i="7"/>
  <c r="M28" i="7" s="1"/>
  <c r="M27" i="10"/>
  <c r="N55" i="10"/>
  <c r="M63" i="10"/>
  <c r="N123" i="10"/>
  <c r="N127" i="10"/>
  <c r="N131" i="10"/>
  <c r="U117" i="10"/>
  <c r="V117" i="10"/>
  <c r="M17" i="10"/>
  <c r="Q17" i="10"/>
  <c r="N17" i="10"/>
  <c r="V111" i="10"/>
  <c r="U111" i="10"/>
  <c r="Q15" i="10"/>
  <c r="M81" i="10"/>
  <c r="N45" i="10"/>
  <c r="N18" i="10"/>
  <c r="V55" i="10"/>
  <c r="N56" i="10"/>
  <c r="N132" i="10"/>
  <c r="N43" i="10"/>
  <c r="M108" i="10"/>
  <c r="M101" i="10"/>
  <c r="U45" i="10"/>
  <c r="N111" i="10" l="1"/>
  <c r="M111" i="10"/>
  <c r="M133" i="10"/>
  <c r="M117" i="10"/>
  <c r="N117" i="10"/>
  <c r="V135" i="10"/>
  <c r="N135" i="10"/>
  <c r="U135" i="10"/>
  <c r="N133" i="10"/>
  <c r="M135" i="10"/>
  <c r="Q18" i="10"/>
  <c r="M18" i="10"/>
</calcChain>
</file>

<file path=xl/sharedStrings.xml><?xml version="1.0" encoding="utf-8"?>
<sst xmlns="http://schemas.openxmlformats.org/spreadsheetml/2006/main" count="826" uniqueCount="281">
  <si>
    <r>
      <t xml:space="preserve">Email: </t>
    </r>
    <r>
      <rPr>
        <u/>
        <sz val="10"/>
        <color indexed="12"/>
        <rFont val="Arial"/>
        <family val="2"/>
      </rPr>
      <t>liaison@hesa.ac.uk</t>
    </r>
  </si>
  <si>
    <t>(£000s)</t>
  </si>
  <si>
    <t xml:space="preserve"> (£000s)</t>
  </si>
  <si>
    <t>Number</t>
  </si>
  <si>
    <t>Note: Events designed for the external community</t>
  </si>
  <si>
    <t>Total number of facilities and equipment related services</t>
  </si>
  <si>
    <t>Cash</t>
  </si>
  <si>
    <t>In kind</t>
  </si>
  <si>
    <t>Table 1: Research related activities</t>
  </si>
  <si>
    <t>Table 2: Business and community services</t>
  </si>
  <si>
    <t>Table 3: Regeneration and development programmes</t>
  </si>
  <si>
    <t xml:space="preserve">Other                                           </t>
  </si>
  <si>
    <t>Number with SMEs</t>
  </si>
  <si>
    <t>Total value with SMEs (£000s)</t>
  </si>
  <si>
    <t>Number with other (non-SME) commercial businesses</t>
  </si>
  <si>
    <t>Total value with other (non-SME) commercial businesses (£000s)</t>
  </si>
  <si>
    <t>Number with non-commercial organisations</t>
  </si>
  <si>
    <t>Total value with non-commercial organisations (£000s)</t>
  </si>
  <si>
    <t>Number of SMEs</t>
  </si>
  <si>
    <t>Number of other (non-SME) commercial businesses</t>
  </si>
  <si>
    <t>Number of non-commercial organisations</t>
  </si>
  <si>
    <t>CPD for SMEs (£000s)</t>
  </si>
  <si>
    <t>CPD for other (non-SME) commercial businesses (£000s)</t>
  </si>
  <si>
    <t>CPD for other non-commercial organisations (£000s)</t>
  </si>
  <si>
    <t>CE and CPD for individuals (£000s)</t>
  </si>
  <si>
    <t>ERDF income</t>
  </si>
  <si>
    <t xml:space="preserve">ESF income                          </t>
  </si>
  <si>
    <t>UK Government regeneration funds</t>
  </si>
  <si>
    <t>Other regeneration grants and income from local and regional bodies</t>
  </si>
  <si>
    <t>Table 4: Intellectual property (IP)</t>
  </si>
  <si>
    <t>Number of disclosures</t>
  </si>
  <si>
    <t>Number of new patent applications filed in year</t>
  </si>
  <si>
    <t xml:space="preserve">Number of patents granted in year     </t>
  </si>
  <si>
    <t>Cumulative patent portfolio</t>
  </si>
  <si>
    <t>Non-software licences granted</t>
  </si>
  <si>
    <t>SMEs</t>
  </si>
  <si>
    <t>Other (non-SME) commercial businesses</t>
  </si>
  <si>
    <t>Non-commercial organisations</t>
  </si>
  <si>
    <t>Software only licences granted</t>
  </si>
  <si>
    <t>Total number (software only)</t>
  </si>
  <si>
    <t>Income from SMEs</t>
  </si>
  <si>
    <t>Income from other non-commercial organisations</t>
  </si>
  <si>
    <t>Non-software licences</t>
  </si>
  <si>
    <t>Software licences</t>
  </si>
  <si>
    <t xml:space="preserve">Staff start-ups                      </t>
  </si>
  <si>
    <t xml:space="preserve">Graduate start-ups                    </t>
  </si>
  <si>
    <t xml:space="preserve">Table 5: Social, community and cultural Engagement: designated public events </t>
  </si>
  <si>
    <t>Public lectures</t>
  </si>
  <si>
    <t>Performance arts (music, dance, drama etc.)</t>
  </si>
  <si>
    <t>Exhibitions (galleries, museums etc.)</t>
  </si>
  <si>
    <t>Museum education</t>
  </si>
  <si>
    <t>Errors:</t>
  </si>
  <si>
    <t>Formula</t>
  </si>
  <si>
    <t>Status</t>
  </si>
  <si>
    <t>Result</t>
  </si>
  <si>
    <t>Total</t>
  </si>
  <si>
    <t>Collaborative contribution</t>
  </si>
  <si>
    <t>Other</t>
  </si>
  <si>
    <t>///////////</t>
  </si>
  <si>
    <t>X</t>
  </si>
  <si>
    <t>Income (£000s)</t>
  </si>
  <si>
    <t>1a</t>
  </si>
  <si>
    <t>1b</t>
  </si>
  <si>
    <t>1c</t>
  </si>
  <si>
    <t>1d</t>
  </si>
  <si>
    <t>1e</t>
  </si>
  <si>
    <t>2a</t>
  </si>
  <si>
    <t>2b</t>
  </si>
  <si>
    <t>2c</t>
  </si>
  <si>
    <t>2d</t>
  </si>
  <si>
    <t>2e</t>
  </si>
  <si>
    <t>2f</t>
  </si>
  <si>
    <t>1f</t>
  </si>
  <si>
    <t>1g</t>
  </si>
  <si>
    <t>1h</t>
  </si>
  <si>
    <t>3a</t>
  </si>
  <si>
    <t>3b</t>
  </si>
  <si>
    <t>3c</t>
  </si>
  <si>
    <t>3d</t>
  </si>
  <si>
    <t>3e</t>
  </si>
  <si>
    <t>3f</t>
  </si>
  <si>
    <t>Total learner days of CPD/CE courses delivered</t>
  </si>
  <si>
    <t>Sale of shares in spin-offs</t>
  </si>
  <si>
    <t>Free events</t>
  </si>
  <si>
    <t>Chargeable events</t>
  </si>
  <si>
    <t>Attendees</t>
  </si>
  <si>
    <t>i</t>
  </si>
  <si>
    <t>ii</t>
  </si>
  <si>
    <t>iii</t>
  </si>
  <si>
    <t>iv</t>
  </si>
  <si>
    <t>4a</t>
  </si>
  <si>
    <t>4b</t>
  </si>
  <si>
    <t>3g</t>
  </si>
  <si>
    <t>Total number of contracts</t>
  </si>
  <si>
    <t>Total costs</t>
  </si>
  <si>
    <t>Number still active which have survived at least 3 years</t>
  </si>
  <si>
    <t>Estimated current employment of all active firms (FTE)</t>
  </si>
  <si>
    <t>Estimated current turnover of all active firms (£000s)</t>
  </si>
  <si>
    <t>Estimated external investment received (£000s)</t>
  </si>
  <si>
    <t>2g</t>
  </si>
  <si>
    <t>2h</t>
  </si>
  <si>
    <t xml:space="preserve">BIS Research Councils                   </t>
  </si>
  <si>
    <t>Telephone: 01242 211144</t>
  </si>
  <si>
    <t>Fax: 01242 211122</t>
  </si>
  <si>
    <t>For information on current exemptions please contact Institutional Liaison:</t>
  </si>
  <si>
    <t>Error</t>
  </si>
  <si>
    <t>N.B. The HE-BCI Survey template is split over separate worksheet tabs with one table per tab. All five tables must be completed.</t>
  </si>
  <si>
    <t>RECID:</t>
  </si>
  <si>
    <t>Table_5 SUM(E10:H10)&gt;0 &amp; B24 BLANK</t>
  </si>
  <si>
    <t>Table_5 SUM(E16:H16)&gt;0 &amp; B35 BLANK</t>
  </si>
  <si>
    <t>General Guidance to Tables and COMMIT-stage validation</t>
  </si>
  <si>
    <t>Table_1(C10&gt;=100,D10:E10&gt;0)</t>
  </si>
  <si>
    <t>Help for completing the return and COMMIT-stage validation can be found at:</t>
  </si>
  <si>
    <t>Total collaborative research</t>
  </si>
  <si>
    <t>Total value of contracts (£000s)</t>
  </si>
  <si>
    <t>Public funding</t>
  </si>
  <si>
    <t>Total revenue (£000s)</t>
  </si>
  <si>
    <t>Total income (£000s)</t>
  </si>
  <si>
    <t>Total programmes</t>
  </si>
  <si>
    <t>Total number (non-software)</t>
  </si>
  <si>
    <t>Academic staff time (days)</t>
  </si>
  <si>
    <t xml:space="preserve">Other UK government departments </t>
  </si>
  <si>
    <t xml:space="preserve">EU government     </t>
  </si>
  <si>
    <t xml:space="preserve">Collaborative research involving public funding </t>
  </si>
  <si>
    <t>Contract research (excluding any already returned in head 1 and research councils)</t>
  </si>
  <si>
    <t>Facilities and equipment related services - organisations involved and income</t>
  </si>
  <si>
    <t>Programme</t>
  </si>
  <si>
    <t>Spin-off activity</t>
  </si>
  <si>
    <t>Number of active firms</t>
  </si>
  <si>
    <t>Where 1e 'Other' has been completed above, please specify these other events below:</t>
  </si>
  <si>
    <t>Where 2e 'Other' has been completed above, please specify these other events below:</t>
  </si>
  <si>
    <r>
      <t>Public events</t>
    </r>
    <r>
      <rPr>
        <sz val="10"/>
        <rFont val="Arial"/>
        <family val="2"/>
      </rPr>
      <t>: Other must be specified in box below if a value is entered</t>
    </r>
  </si>
  <si>
    <t>HESA Specific Rules</t>
  </si>
  <si>
    <r>
      <t xml:space="preserve">If a significant amount of </t>
    </r>
    <r>
      <rPr>
        <b/>
        <sz val="10"/>
        <rFont val="Arial"/>
        <family val="2"/>
      </rPr>
      <t>Public funding</t>
    </r>
    <r>
      <rPr>
        <sz val="10"/>
        <rFont val="Arial"/>
        <family val="2"/>
      </rPr>
      <t xml:space="preserve"> has been returned then the </t>
    </r>
    <r>
      <rPr>
        <b/>
        <sz val="10"/>
        <rFont val="Arial"/>
        <family val="2"/>
      </rPr>
      <t>Collaborative contribution</t>
    </r>
    <r>
      <rPr>
        <sz val="10"/>
        <rFont val="Arial"/>
        <family val="2"/>
      </rPr>
      <t xml:space="preserve"> must also be returned</t>
    </r>
  </si>
  <si>
    <t>2011-12</t>
  </si>
  <si>
    <t>2012-13</t>
  </si>
  <si>
    <t>Query 1:</t>
  </si>
  <si>
    <t>Query 3:</t>
  </si>
  <si>
    <t>FOR COMPARISON PURPOSES ONLY</t>
  </si>
  <si>
    <t>Year on year difference is HIGH?</t>
  </si>
  <si>
    <t>Returning more than 5% of last year's SECTOR total figure?</t>
  </si>
  <si>
    <t>SECTOR</t>
  </si>
  <si>
    <t>Public</t>
  </si>
  <si>
    <t>(restated)</t>
  </si>
  <si>
    <t>Difference</t>
  </si>
  <si>
    <t>% Diff</t>
  </si>
  <si>
    <t>% of sector total</t>
  </si>
  <si>
    <t>funding</t>
  </si>
  <si>
    <t>Min</t>
  </si>
  <si>
    <t>Max</t>
  </si>
  <si>
    <t xml:space="preserve">Other UK Government departments </t>
  </si>
  <si>
    <t xml:space="preserve">EU Government     </t>
  </si>
  <si>
    <t>TOTAL COLLABORATIVE RESEARCH</t>
  </si>
  <si>
    <t>TOTAL VALUE OF CONTRACTS (£000s)</t>
  </si>
  <si>
    <t>Total SECTOR data returned in 2011-12</t>
  </si>
  <si>
    <t>TOTAL INCOME (£000s)</t>
  </si>
  <si>
    <t xml:space="preserve">  </t>
  </si>
  <si>
    <t>TOTAL REVENUE (£000s)</t>
  </si>
  <si>
    <t>PROGRAMME</t>
  </si>
  <si>
    <t>TOTAL PROGRAMMES</t>
  </si>
  <si>
    <t>overseas</t>
  </si>
  <si>
    <t>LICENCE NUMBERS</t>
  </si>
  <si>
    <t>Total number (non software)</t>
  </si>
  <si>
    <t>Table 4: Intellectual property (IP) cont..</t>
  </si>
  <si>
    <t>Number of 
active firms</t>
  </si>
  <si>
    <t>SPIN-OFF ACTIVITY</t>
  </si>
  <si>
    <t>Cells shaded above if difference between years of/or more than:</t>
  </si>
  <si>
    <t>(Note: Graduate start-ups uses 20 difference instead of 10)</t>
  </si>
  <si>
    <t>% of sector</t>
  </si>
  <si>
    <t xml:space="preserve">Academic </t>
  </si>
  <si>
    <t>staff time</t>
  </si>
  <si>
    <t xml:space="preserve"> (days)</t>
  </si>
  <si>
    <t>Other (please specify below)</t>
  </si>
  <si>
    <t>Other (specified in feedback sheet last year)</t>
  </si>
  <si>
    <t>(Note: Exhibitions &amp; Other uses 10,000 difference instead of 2,000.  Performance arts uses 2,000 difference instead of 1,000)</t>
  </si>
  <si>
    <r>
      <t>Licence numbers</t>
    </r>
    <r>
      <rPr>
        <sz val="10"/>
        <rFont val="Arial"/>
        <family val="2"/>
      </rPr>
      <t>: Total number (non software) Overseas Subtotal must not be greater than the current year's value</t>
    </r>
  </si>
  <si>
    <r>
      <t>Licence numbers</t>
    </r>
    <r>
      <rPr>
        <sz val="10"/>
        <rFont val="Arial"/>
        <family val="2"/>
      </rPr>
      <t>: Total number (software only) Overseas Subtotal must not be greater than the current year's value</t>
    </r>
  </si>
  <si>
    <r>
      <t>IP income:</t>
    </r>
    <r>
      <rPr>
        <sz val="10"/>
        <rFont val="Arial"/>
        <family val="2"/>
      </rPr>
      <t xml:space="preserve"> Subtotal Overseas Subtotal must not be greater than the current year's value</t>
    </r>
  </si>
  <si>
    <t>Courses for business and the community - continuing professional development (CPD) courses and continuing education (CE) (excluding pre-registration funded by the NHS or NCTL)</t>
  </si>
  <si>
    <t>Table_4(G5&lt;=E5)</t>
  </si>
  <si>
    <t>Table_4(G6&lt;=E6)</t>
  </si>
  <si>
    <t>Table_4(G7&lt;=E7)</t>
  </si>
  <si>
    <t xml:space="preserve">As a check on incoming data, HESA will raise the below three queries during the credibility checking stage, as detailed on the checkdoc (CD icon) under the 'Report' section on the collection system:
   Query 1; where a year on year difference is high
   Query 2; where restated difference of 5% or more (cannot be replicated here)
   Query 3; where more than 5% of last year's sector total figure is being returned
Query 1 and Query 3 are previewed below to assist you and improve efficiency.
To speed up the flow of information during the credibility checking process, please review the credibility of the queries below in any of the highlighted cells below, with a view to providing supporting information.
</t>
  </si>
  <si>
    <t>DQA to hide columns and rows as detailed below:</t>
  </si>
  <si>
    <t>Table_1 (column F - column G)</t>
  </si>
  <si>
    <t>Table_2 (column F - column G)</t>
  </si>
  <si>
    <t>Table_3 (column G - column H)</t>
  </si>
  <si>
    <t>Table_4 (column E - column F)</t>
  </si>
  <si>
    <t>Table_1 (column F / sector) %</t>
  </si>
  <si>
    <t>Table_2 (column F / sector) %</t>
  </si>
  <si>
    <t>Table_3 (column G / sector) %</t>
  </si>
  <si>
    <t>Table_4 (column E / sector) %</t>
  </si>
  <si>
    <t>2013-14</t>
  </si>
  <si>
    <t>Capital income (attributable to survey year)</t>
  </si>
  <si>
    <t>2013-14  vs. 
2012-13 (restated)</t>
  </si>
  <si>
    <t>2013-14  vs. 
2012-13 (sector)</t>
  </si>
  <si>
    <t>v</t>
  </si>
  <si>
    <t>Total number (of non-software) generating income in the period</t>
  </si>
  <si>
    <t>Total number (of software) generating income in the period</t>
  </si>
  <si>
    <t>Non-software licences income</t>
  </si>
  <si>
    <t>Software licences income</t>
  </si>
  <si>
    <t>Other IP income</t>
  </si>
  <si>
    <t>Social enterprises</t>
  </si>
  <si>
    <t>Table_4(G8&lt;=E8)</t>
  </si>
  <si>
    <t>Table_4(G16&lt;=E16)</t>
  </si>
  <si>
    <t>Table_4(G22&lt;=E22)</t>
  </si>
  <si>
    <t>Subtotal  IP income</t>
  </si>
  <si>
    <t>Total  IP revenues</t>
  </si>
  <si>
    <t>Table_4(E16&lt;=E15)</t>
  </si>
  <si>
    <t>Table_4(E22&lt;=E21)</t>
  </si>
  <si>
    <t>IP INCOME (including patents, copyright, design, registration and trade marks)</t>
  </si>
  <si>
    <t>SUBTOTAL  IP INCOME</t>
  </si>
  <si>
    <t>TOTAL  IP REVENUES</t>
  </si>
  <si>
    <t xml:space="preserve">2013-14 </t>
  </si>
  <si>
    <t>2012-13 (restated)</t>
  </si>
  <si>
    <r>
      <t xml:space="preserve">Total SECTOR data returned in </t>
    </r>
    <r>
      <rPr>
        <b/>
        <sz val="10"/>
        <color rgb="FFFF0000"/>
        <rFont val="Arial"/>
        <family val="2"/>
      </rPr>
      <t>2012-13</t>
    </r>
  </si>
  <si>
    <t>Consultancy</t>
  </si>
  <si>
    <t>Courses for business and the community - continuing professional development (CPD)</t>
  </si>
  <si>
    <t xml:space="preserve"> courses and continuing education (CE) (excluding pre-registration funded by the NHS or NCTL)</t>
  </si>
  <si>
    <r>
      <t>Total SECTOR data returned in</t>
    </r>
    <r>
      <rPr>
        <b/>
        <sz val="10"/>
        <color rgb="FFFF0000"/>
        <rFont val="Arial"/>
        <family val="2"/>
      </rPr>
      <t xml:space="preserve"> 2012-13</t>
    </r>
  </si>
  <si>
    <r>
      <rPr>
        <b/>
        <sz val="10"/>
        <color rgb="FFFF0000"/>
        <rFont val="Arial"/>
        <family val="2"/>
      </rPr>
      <t>2013-14</t>
    </r>
    <r>
      <rPr>
        <b/>
        <sz val="10"/>
        <rFont val="Arial"/>
        <family val="2"/>
      </rPr>
      <t xml:space="preserve">   Subtotal</t>
    </r>
  </si>
  <si>
    <r>
      <t xml:space="preserve">SECTOR - Total data returned in </t>
    </r>
    <r>
      <rPr>
        <b/>
        <sz val="10"/>
        <color rgb="FFFF0000"/>
        <rFont val="Arial"/>
        <family val="2"/>
      </rPr>
      <t>2012-13</t>
    </r>
  </si>
  <si>
    <t>Note that the new data items (Table 3 head 1g, Table 4 heads 1e, 2av, 2bv,4av, 4bv) do not have the year on year difference Query 1 calculated.</t>
  </si>
  <si>
    <t xml:space="preserve">  - Only the columns containing Query 1 and Query 3 are required to be visible to the User.
  - Therefore tables 1, 2 &amp; 3 (col A-J), sector figures (col K), Table 4cont and Table 5 (rows 140-170/205-235) and min/max calculation (col U &amp; V) will be hidden.
 - The min/max figures are calculated and are dependent on the restated figure.
  - The formula in Query 1 and Query 3 needs to be prevented from displaying in the formula bar to avoid user confusion:
   1.Select the range of cells whose formulas you want to hide.
   2.Home-Cells-Format-Format Cells.
   3.Protection tab-tick the Hidden check box.
   4.Click OK.
   5.This will only work once the worksheet is protected with contents of locked cells check box selected.
 - BEWARE when updating cells with formula not to drag as this will also drag the conditional formatting. Copy and past special formula instead.
</t>
  </si>
  <si>
    <t>2013-14 HESA Higher Education - Business and Community Interaction Survey Queries sheet</t>
  </si>
  <si>
    <t>2013-14  vs. 2012-13 (restated) Differences</t>
  </si>
  <si>
    <t>Staff start-ups (row 49-55)</t>
  </si>
  <si>
    <t>Graduate start-ups (row 50-56)</t>
  </si>
  <si>
    <t>Indication of rows used in cell difference calculations are shown above e.g. (row 47-53) means Table_4 cell C47 minus C53, D47 minus D53, E47 minus E53 etc</t>
  </si>
  <si>
    <t>2013-14  vs. 2012-13 (sector) % of sector total</t>
  </si>
  <si>
    <t xml:space="preserve">Staff start-ups (row 49/sector)%  </t>
  </si>
  <si>
    <t xml:space="preserve">Graduate start-ups (row 50/sector)%                  </t>
  </si>
  <si>
    <t>Indication of rows used in cell difference calculations are shown above e.g. Table_4 (row 47/sector)% means C47 divided by sector figure shown as a percentage.</t>
  </si>
  <si>
    <t>2013-14  vs. 2012-13 (restated)  Differences</t>
  </si>
  <si>
    <t>Table_5 (row 6-12)</t>
  </si>
  <si>
    <t>Table_5 (row 7-13)</t>
  </si>
  <si>
    <t>Table_5 (row 8-14)</t>
  </si>
  <si>
    <t>Table_5 (row 9-15)</t>
  </si>
  <si>
    <t>Table_5 (row 10-16)</t>
  </si>
  <si>
    <t>Indication of rows used in cell difference calculations are shown above e.g. Table_5 (row 6-12) means cell E6 minus E12, F6 minus F12, G6 minus G12 etc</t>
  </si>
  <si>
    <t xml:space="preserve">2013-14 vs. 2012-13 (sector) % of sector total     </t>
  </si>
  <si>
    <t>Table_5 (row 6/sector)%</t>
  </si>
  <si>
    <t>Table_5 (row 7/sector)%</t>
  </si>
  <si>
    <t>Table_5 (row 8/sector)%</t>
  </si>
  <si>
    <t>Table_5 (row 9/sector)%</t>
  </si>
  <si>
    <t>Table_5 (row 10/sector)%</t>
  </si>
  <si>
    <t>Indication of rows used in cell difference calculations are shown above e.g. Table_5 (row 6/sector)% means E6 divided by sector figure shown as a percentage.</t>
  </si>
  <si>
    <t>Licence numbers (including patents, copyright, design, registration and trade marks)</t>
  </si>
  <si>
    <t>IP income (including patents, copyright, design, registration and trade marks)</t>
  </si>
  <si>
    <t>2013-14 Subtotal overseas</t>
  </si>
  <si>
    <t>2013-14 HESA Higher Education - Business and Community Interaction Survey</t>
  </si>
  <si>
    <t>Provider's 8-character UK Provider Reference (UKPRN) must be entered in cell B3:
Location of provider country code (E,S,W or N) must be entered in cell B4:</t>
  </si>
  <si>
    <t>Some of these rules are exempted by switches applicable to individual providers</t>
  </si>
  <si>
    <t>Table_4(G15&lt;=E15)</t>
  </si>
  <si>
    <t>Table_4(G21&lt;=E21)</t>
  </si>
  <si>
    <t>Table_4(G37&lt;=E37)</t>
  </si>
  <si>
    <t>Table_4(C47&gt;5,C48&gt;5)</t>
  </si>
  <si>
    <t>Table_4(C53&gt;5,C54&gt;5)</t>
  </si>
  <si>
    <r>
      <rPr>
        <b/>
        <sz val="10"/>
        <rFont val="Arial"/>
        <family val="2"/>
      </rPr>
      <t>Licence numbers:</t>
    </r>
    <r>
      <rPr>
        <sz val="10"/>
        <rFont val="Arial"/>
        <family val="2"/>
      </rPr>
      <t xml:space="preserve"> Total number (of non-software) generating income in the period Overseas Subtotal must not be greater than the current year's value. </t>
    </r>
  </si>
  <si>
    <r>
      <rPr>
        <b/>
        <sz val="10"/>
        <rFont val="Arial"/>
        <family val="2"/>
      </rPr>
      <t>Licence numbers:</t>
    </r>
    <r>
      <rPr>
        <sz val="10"/>
        <rFont val="Arial"/>
        <family val="2"/>
      </rPr>
      <t xml:space="preserve"> Total number (of software) generating income in the period Overseas Subtotal must not be greater than the current year's value. </t>
    </r>
  </si>
  <si>
    <r>
      <rPr>
        <b/>
        <sz val="10"/>
        <rFont val="Arial"/>
        <family val="2"/>
      </rPr>
      <t>Licence numbers:</t>
    </r>
    <r>
      <rPr>
        <sz val="10"/>
        <rFont val="Arial"/>
        <family val="2"/>
      </rPr>
      <t xml:space="preserve"> Total number (of non-software) generating income in the period must not be greater than Licence numbers: Total number (non software). Current year.</t>
    </r>
  </si>
  <si>
    <r>
      <rPr>
        <b/>
        <sz val="10"/>
        <rFont val="Arial"/>
        <family val="2"/>
      </rPr>
      <t>Licence numbers:</t>
    </r>
    <r>
      <rPr>
        <sz val="10"/>
        <rFont val="Arial"/>
        <family val="2"/>
      </rPr>
      <t xml:space="preserve"> Total number (of software) generating income in the period must not be greater than Licence numbers: Total number (software only). Current year.</t>
    </r>
  </si>
  <si>
    <r>
      <rPr>
        <b/>
        <sz val="10"/>
        <rFont val="Arial"/>
        <family val="2"/>
      </rPr>
      <t>Spin-off activity</t>
    </r>
    <r>
      <rPr>
        <sz val="10"/>
        <rFont val="Arial"/>
        <family val="2"/>
      </rPr>
      <t>: each reported number of spin-offs must not be greater than 5 (current year)</t>
    </r>
  </si>
  <si>
    <r>
      <rPr>
        <b/>
        <sz val="10"/>
        <rFont val="Arial"/>
        <family val="2"/>
      </rPr>
      <t>Spin-off activity</t>
    </r>
    <r>
      <rPr>
        <sz val="10"/>
        <rFont val="Arial"/>
        <family val="2"/>
      </rPr>
      <t>: each reported number of spin-offs must not be greater than 5 (restated year)</t>
    </r>
  </si>
  <si>
    <t xml:space="preserve">Spin-offs with some HEP ownership </t>
  </si>
  <si>
    <t>Formal spin-offs, not HEP owned</t>
  </si>
  <si>
    <t>Disclosures and patents filed by or on behalf of the HEP</t>
  </si>
  <si>
    <t>Number of patents filed by an external party naming the HEP as an inventor</t>
  </si>
  <si>
    <t>DISCLOSURES AND PATENTS FILED BY OR ON BEHALF OF THE HEP</t>
  </si>
  <si>
    <t>Formal spin-offs, not HEP-owned</t>
  </si>
  <si>
    <t>Spin-offs with some HEP ownership (row 47-53)</t>
  </si>
  <si>
    <t>Formal spin-offs, not HEP-owned (row 48-54)</t>
  </si>
  <si>
    <t>Spin-offs with some HEP ownership (row 47/sector)%</t>
  </si>
  <si>
    <t>Formal spin-offs, not HEP-owned (row 48/sector)%</t>
  </si>
  <si>
    <r>
      <t>Disclosures and patents filed by or on behalf of the HEP</t>
    </r>
    <r>
      <rPr>
        <sz val="10"/>
        <rFont val="Arial"/>
        <family val="2"/>
      </rPr>
      <t>: Number of new patent applications filed in year Overseas Subtotal must not be greater than the current year's value</t>
    </r>
  </si>
  <si>
    <r>
      <t>Disclosures and patents filed by or on behalf of the HEP</t>
    </r>
    <r>
      <rPr>
        <sz val="10"/>
        <rFont val="Arial"/>
        <family val="2"/>
      </rPr>
      <t>: Number of patents granted in year Overseas Subtotal must not be greater than the current year's value</t>
    </r>
  </si>
  <si>
    <r>
      <t>Disclosures and patents filed by or on behalf of the HEP</t>
    </r>
    <r>
      <rPr>
        <sz val="10"/>
        <rFont val="Arial"/>
        <family val="2"/>
      </rPr>
      <t>: Cumulative patent portfolio Overseas Subtotal must not be greater than the current year's value</t>
    </r>
  </si>
  <si>
    <r>
      <rPr>
        <b/>
        <sz val="10"/>
        <rFont val="Arial"/>
        <family val="2"/>
      </rPr>
      <t>Disclosures and patents filed by or on behalf of the HEP</t>
    </r>
    <r>
      <rPr>
        <sz val="10"/>
        <rFont val="Arial"/>
        <family val="2"/>
      </rPr>
      <t>: Number of patents filed by an external party naming the HEP as an inventor Overseas Subtotal must not be greater than the current year's value</t>
    </r>
  </si>
  <si>
    <t>13032</t>
  </si>
  <si>
    <t>Version: 1.0</t>
  </si>
  <si>
    <t>Date: 2014-10-30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</si>
</sst>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_);\(#,##0\)"/>
    <numFmt numFmtId="165" formatCode="\X"/>
    <numFmt numFmtId="166" formatCode="0.0"/>
    <numFmt numFmtId="167" formatCode="00000000"/>
  </numFmts>
  <fonts count="44" x14ac:knownFonts="1">
    <font>
      <sz val="10"/>
      <name val="Arial"/>
    </font>
    <font>
      <sz val="10"/>
      <name val="Arial"/>
      <family val="2"/>
    </font>
    <font>
      <sz val="10"/>
      <name val="Arial"/>
      <family val="2"/>
    </font>
    <font>
      <b/>
      <sz val="10"/>
      <name val="Arial"/>
      <family val="2"/>
    </font>
    <font>
      <b/>
      <sz val="10"/>
      <color indexed="10"/>
      <name val="Arial"/>
      <family val="2"/>
    </font>
    <font>
      <sz val="10"/>
      <color indexed="12"/>
      <name val="Arial"/>
      <family val="2"/>
    </font>
    <font>
      <b/>
      <sz val="10"/>
      <color indexed="12"/>
      <name val="Arial"/>
      <family val="2"/>
    </font>
    <font>
      <sz val="10"/>
      <color indexed="9"/>
      <name val="Arial"/>
      <family val="2"/>
    </font>
    <font>
      <b/>
      <sz val="10"/>
      <color indexed="9"/>
      <name val="Arial"/>
      <family val="2"/>
    </font>
    <font>
      <u/>
      <sz val="12"/>
      <color indexed="12"/>
      <name val="Times New Roman"/>
      <family val="1"/>
    </font>
    <font>
      <b/>
      <sz val="12"/>
      <color indexed="9"/>
      <name val="Arial"/>
      <family val="2"/>
    </font>
    <font>
      <b/>
      <u/>
      <sz val="12"/>
      <color indexed="9"/>
      <name val="Arial"/>
      <family val="2"/>
    </font>
    <font>
      <u/>
      <sz val="11"/>
      <color indexed="9"/>
      <name val="Arial"/>
      <family val="2"/>
    </font>
    <font>
      <sz val="8"/>
      <name val="Arial"/>
      <family val="2"/>
    </font>
    <font>
      <u/>
      <sz val="10"/>
      <color indexed="12"/>
      <name val="Arial"/>
      <family val="2"/>
    </font>
    <font>
      <sz val="9"/>
      <color indexed="9"/>
      <name val="Arial"/>
      <family val="2"/>
    </font>
    <font>
      <sz val="10"/>
      <color indexed="13"/>
      <name val="Arial"/>
      <family val="2"/>
    </font>
    <font>
      <strike/>
      <sz val="10"/>
      <name val="Arial"/>
      <family val="2"/>
    </font>
    <font>
      <sz val="10"/>
      <name val="Century Gothic"/>
      <family val="2"/>
    </font>
    <font>
      <b/>
      <sz val="10"/>
      <name val="Century Gothic"/>
      <family val="2"/>
    </font>
    <font>
      <b/>
      <sz val="9"/>
      <name val="Arial"/>
      <family val="2"/>
    </font>
    <font>
      <sz val="9"/>
      <name val="Arial"/>
      <family val="2"/>
    </font>
    <font>
      <u/>
      <sz val="10"/>
      <name val="Arial"/>
      <family val="2"/>
    </font>
    <font>
      <b/>
      <sz val="8"/>
      <name val="Arial"/>
      <family val="2"/>
    </font>
    <font>
      <u/>
      <sz val="7.5"/>
      <color indexed="12"/>
      <name val="Century Gothic"/>
      <family val="2"/>
    </font>
    <font>
      <b/>
      <sz val="13"/>
      <name val="Arial"/>
      <family val="2"/>
    </font>
    <font>
      <b/>
      <u/>
      <sz val="10"/>
      <name val="Arial"/>
      <family val="2"/>
    </font>
    <font>
      <sz val="12"/>
      <name val="Times New Roman"/>
      <family val="1"/>
    </font>
    <font>
      <sz val="10"/>
      <name val="Helvetica"/>
    </font>
    <font>
      <i/>
      <sz val="10"/>
      <name val="Arial"/>
      <family val="2"/>
    </font>
    <font>
      <sz val="10"/>
      <color indexed="13"/>
      <name val="Century Gothic"/>
      <family val="2"/>
    </font>
    <font>
      <b/>
      <sz val="10"/>
      <color indexed="13"/>
      <name val="Century Gothic"/>
      <family val="2"/>
    </font>
    <font>
      <sz val="14"/>
      <name val="Arial"/>
      <family val="2"/>
    </font>
    <font>
      <sz val="11"/>
      <name val="Arial"/>
      <family val="2"/>
    </font>
    <font>
      <sz val="11"/>
      <color theme="1"/>
      <name val="Calibri"/>
      <family val="2"/>
      <scheme val="minor"/>
    </font>
    <font>
      <u/>
      <sz val="10"/>
      <color theme="10"/>
      <name val="Arial"/>
      <family val="2"/>
    </font>
    <font>
      <sz val="10"/>
      <color rgb="FFFF0000"/>
      <name val="Arial"/>
      <family val="2"/>
    </font>
    <font>
      <b/>
      <sz val="13"/>
      <color theme="0"/>
      <name val="Arial"/>
      <family val="2"/>
    </font>
    <font>
      <b/>
      <sz val="12"/>
      <color theme="0"/>
      <name val="Arial"/>
      <family val="2"/>
    </font>
    <font>
      <sz val="10"/>
      <color theme="0"/>
      <name val="Arial"/>
      <family val="2"/>
    </font>
    <font>
      <b/>
      <sz val="10"/>
      <color rgb="FFFF0000"/>
      <name val="Arial"/>
      <family val="2"/>
    </font>
    <font>
      <sz val="11"/>
      <color rgb="FFFF0000"/>
      <name val="Arial"/>
      <family val="2"/>
    </font>
    <font>
      <sz val="10"/>
      <color rgb="FF0000FF"/>
      <name val="Arial"/>
      <family val="2"/>
    </font>
    <font>
      <sz val="9"/>
      <color rgb="FFFF0000"/>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49"/>
        <bgColor indexed="64"/>
      </patternFill>
    </fill>
    <fill>
      <patternFill patternType="solid">
        <fgColor indexed="61"/>
        <bgColor indexed="64"/>
      </patternFill>
    </fill>
    <fill>
      <patternFill patternType="solid">
        <fgColor indexed="3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2">
    <xf numFmtId="0" fontId="0" fillId="0" borderId="0"/>
    <xf numFmtId="43" fontId="34"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0" fontId="35"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8" fillId="0" borderId="0"/>
    <xf numFmtId="0" fontId="2" fillId="0" borderId="0"/>
    <xf numFmtId="0" fontId="2" fillId="0" borderId="0"/>
    <xf numFmtId="0" fontId="18" fillId="0" borderId="0"/>
    <xf numFmtId="0" fontId="18" fillId="0" borderId="0"/>
    <xf numFmtId="0" fontId="34" fillId="0" borderId="0"/>
    <xf numFmtId="0" fontId="2" fillId="0" borderId="0"/>
    <xf numFmtId="0" fontId="18" fillId="0" borderId="0"/>
    <xf numFmtId="0" fontId="2" fillId="0" borderId="0"/>
    <xf numFmtId="0" fontId="27" fillId="0" borderId="0"/>
    <xf numFmtId="0" fontId="28" fillId="0" borderId="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cellStyleXfs>
  <cellXfs count="580">
    <xf numFmtId="0" fontId="0" fillId="0" borderId="0" xfId="0"/>
    <xf numFmtId="0" fontId="2" fillId="2" borderId="0" xfId="0" applyFont="1" applyFill="1" applyProtection="1"/>
    <xf numFmtId="49" fontId="2" fillId="2" borderId="0" xfId="0" applyNumberFormat="1" applyFont="1" applyFill="1" applyAlignment="1" applyProtection="1">
      <alignment horizontal="left"/>
    </xf>
    <xf numFmtId="0" fontId="2" fillId="2" borderId="0" xfId="0" applyFont="1" applyFill="1" applyAlignment="1" applyProtection="1">
      <alignment horizontal="center"/>
    </xf>
    <xf numFmtId="0" fontId="2" fillId="2" borderId="1" xfId="0" applyFont="1" applyFill="1" applyBorder="1" applyProtection="1"/>
    <xf numFmtId="0" fontId="2" fillId="0" borderId="1" xfId="0" applyFont="1" applyFill="1" applyBorder="1" applyProtection="1"/>
    <xf numFmtId="0" fontId="2" fillId="3" borderId="1" xfId="0" applyFont="1" applyFill="1" applyBorder="1" applyProtection="1"/>
    <xf numFmtId="0" fontId="2" fillId="3" borderId="1" xfId="0" applyFont="1" applyFill="1" applyBorder="1" applyAlignment="1" applyProtection="1">
      <alignment horizontal="center"/>
    </xf>
    <xf numFmtId="165" fontId="5" fillId="0" borderId="1" xfId="0" applyNumberFormat="1" applyFont="1" applyFill="1" applyBorder="1" applyAlignment="1" applyProtection="1">
      <alignment horizontal="left"/>
      <protection locked="0"/>
    </xf>
    <xf numFmtId="0" fontId="2" fillId="2" borderId="2" xfId="0" applyFont="1" applyFill="1" applyBorder="1" applyProtection="1"/>
    <xf numFmtId="0" fontId="2" fillId="2" borderId="3" xfId="0" applyFont="1" applyFill="1" applyBorder="1" applyProtection="1"/>
    <xf numFmtId="0" fontId="2" fillId="4" borderId="4" xfId="0" applyFont="1" applyFill="1" applyBorder="1" applyProtection="1"/>
    <xf numFmtId="0" fontId="2" fillId="4" borderId="1" xfId="0" applyFont="1" applyFill="1" applyBorder="1" applyProtection="1"/>
    <xf numFmtId="0" fontId="10" fillId="5" borderId="5" xfId="0" applyFont="1" applyFill="1" applyBorder="1" applyProtection="1"/>
    <xf numFmtId="0" fontId="10" fillId="5" borderId="6" xfId="0" applyFont="1" applyFill="1" applyBorder="1" applyProtection="1"/>
    <xf numFmtId="0" fontId="10" fillId="5" borderId="7" xfId="0" applyFont="1" applyFill="1" applyBorder="1" applyProtection="1"/>
    <xf numFmtId="0" fontId="10" fillId="5" borderId="5" xfId="0" applyFont="1" applyFill="1" applyBorder="1" applyAlignment="1" applyProtection="1">
      <alignment horizontal="left"/>
    </xf>
    <xf numFmtId="0" fontId="10" fillId="5" borderId="8" xfId="0" applyFont="1" applyFill="1" applyBorder="1" applyProtection="1"/>
    <xf numFmtId="0" fontId="10" fillId="5" borderId="9" xfId="0" applyFont="1" applyFill="1" applyBorder="1" applyProtection="1"/>
    <xf numFmtId="0" fontId="10" fillId="5" borderId="10" xfId="0" applyFont="1" applyFill="1" applyBorder="1" applyProtection="1"/>
    <xf numFmtId="0" fontId="2" fillId="4" borderId="3" xfId="0" applyFont="1" applyFill="1" applyBorder="1" applyProtection="1"/>
    <xf numFmtId="0" fontId="2" fillId="2" borderId="1" xfId="0" applyFont="1" applyFill="1" applyBorder="1" applyAlignment="1" applyProtection="1">
      <alignment horizontal="right"/>
    </xf>
    <xf numFmtId="0" fontId="10" fillId="5" borderId="11" xfId="0" applyFont="1" applyFill="1" applyBorder="1" applyAlignment="1" applyProtection="1">
      <alignment horizontal="right"/>
    </xf>
    <xf numFmtId="0" fontId="10" fillId="5" borderId="0" xfId="0" applyFont="1" applyFill="1" applyBorder="1" applyProtection="1"/>
    <xf numFmtId="0" fontId="10" fillId="5" borderId="12" xfId="0" applyFont="1" applyFill="1" applyBorder="1" applyProtection="1"/>
    <xf numFmtId="0" fontId="2" fillId="4" borderId="1" xfId="0" applyFont="1" applyFill="1" applyBorder="1" applyAlignment="1" applyProtection="1">
      <alignment horizontal="right"/>
    </xf>
    <xf numFmtId="0" fontId="7" fillId="5" borderId="4" xfId="0" applyFont="1" applyFill="1" applyBorder="1" applyProtection="1"/>
    <xf numFmtId="3" fontId="2" fillId="0" borderId="1" xfId="0" applyNumberFormat="1" applyFont="1" applyFill="1" applyBorder="1" applyAlignment="1" applyProtection="1">
      <alignment horizontal="center" wrapText="1"/>
    </xf>
    <xf numFmtId="0" fontId="2" fillId="0" borderId="1" xfId="0" applyNumberFormat="1" applyFont="1" applyFill="1" applyBorder="1" applyAlignment="1" applyProtection="1">
      <alignment horizontal="right"/>
    </xf>
    <xf numFmtId="0" fontId="8" fillId="5" borderId="7" xfId="0" applyFont="1" applyFill="1" applyBorder="1" applyProtection="1"/>
    <xf numFmtId="0" fontId="8" fillId="5" borderId="10" xfId="0" applyFont="1" applyFill="1" applyBorder="1" applyProtection="1"/>
    <xf numFmtId="0" fontId="2" fillId="4" borderId="1" xfId="0" applyFont="1" applyFill="1" applyBorder="1" applyAlignment="1" applyProtection="1">
      <alignment wrapText="1"/>
    </xf>
    <xf numFmtId="0" fontId="2" fillId="0" borderId="1" xfId="0" applyFont="1" applyFill="1" applyBorder="1" applyAlignment="1" applyProtection="1">
      <alignment horizontal="right"/>
    </xf>
    <xf numFmtId="0" fontId="10" fillId="5" borderId="7" xfId="0" applyFont="1" applyFill="1" applyBorder="1" applyAlignment="1" applyProtection="1"/>
    <xf numFmtId="0" fontId="2" fillId="0" borderId="1" xfId="0" applyFont="1" applyFill="1" applyBorder="1" applyAlignment="1" applyProtection="1"/>
    <xf numFmtId="0" fontId="2" fillId="3" borderId="1" xfId="0" applyFont="1" applyFill="1" applyBorder="1" applyAlignment="1" applyProtection="1">
      <alignment horizontal="center" vertical="top" wrapText="1"/>
    </xf>
    <xf numFmtId="0" fontId="2" fillId="4" borderId="1" xfId="0" applyFont="1" applyFill="1" applyBorder="1" applyAlignment="1" applyProtection="1">
      <alignment horizontal="right" wrapText="1"/>
    </xf>
    <xf numFmtId="0" fontId="10" fillId="5" borderId="10" xfId="0" applyFont="1" applyFill="1" applyBorder="1" applyAlignment="1" applyProtection="1"/>
    <xf numFmtId="0" fontId="2" fillId="3" borderId="1" xfId="0" applyFont="1" applyFill="1" applyBorder="1" applyAlignment="1" applyProtection="1">
      <alignment horizontal="center" vertical="top"/>
    </xf>
    <xf numFmtId="0" fontId="11" fillId="5" borderId="13" xfId="2" applyFont="1" applyFill="1" applyBorder="1" applyAlignment="1" applyProtection="1"/>
    <xf numFmtId="0" fontId="2" fillId="4" borderId="14" xfId="0" applyFont="1" applyFill="1" applyBorder="1" applyProtection="1"/>
    <xf numFmtId="0" fontId="2" fillId="4" borderId="15" xfId="0" applyFont="1" applyFill="1" applyBorder="1" applyAlignment="1" applyProtection="1">
      <alignment horizontal="right" vertical="top" wrapText="1"/>
    </xf>
    <xf numFmtId="0" fontId="3" fillId="4" borderId="4" xfId="0" applyFont="1" applyFill="1" applyBorder="1" applyAlignment="1" applyProtection="1"/>
    <xf numFmtId="3" fontId="6" fillId="4" borderId="4" xfId="0" applyNumberFormat="1" applyFont="1" applyFill="1" applyBorder="1" applyAlignment="1" applyProtection="1"/>
    <xf numFmtId="3" fontId="6" fillId="4" borderId="3" xfId="0" applyNumberFormat="1" applyFont="1" applyFill="1" applyBorder="1" applyAlignment="1" applyProtection="1"/>
    <xf numFmtId="0" fontId="3" fillId="4" borderId="1" xfId="0" applyFont="1" applyFill="1" applyBorder="1" applyAlignment="1" applyProtection="1">
      <alignment horizontal="right"/>
    </xf>
    <xf numFmtId="0" fontId="10" fillId="5" borderId="14" xfId="0" applyFont="1" applyFill="1" applyBorder="1" applyAlignment="1" applyProtection="1">
      <alignment horizontal="right" wrapText="1"/>
    </xf>
    <xf numFmtId="0" fontId="10" fillId="5" borderId="11" xfId="0" applyFont="1" applyFill="1" applyBorder="1" applyAlignment="1" applyProtection="1">
      <alignment horizontal="right" wrapText="1"/>
    </xf>
    <xf numFmtId="0" fontId="10" fillId="5" borderId="15" xfId="0" applyFont="1" applyFill="1" applyBorder="1" applyAlignment="1" applyProtection="1">
      <alignment horizontal="right" wrapText="1"/>
    </xf>
    <xf numFmtId="0" fontId="10" fillId="5" borderId="8" xfId="0" applyFont="1" applyFill="1" applyBorder="1" applyAlignment="1" applyProtection="1"/>
    <xf numFmtId="0" fontId="10" fillId="5" borderId="6" xfId="0" applyFont="1" applyFill="1" applyBorder="1" applyAlignment="1" applyProtection="1"/>
    <xf numFmtId="0" fontId="12" fillId="5" borderId="0" xfId="0" applyFont="1" applyFill="1" applyBorder="1" applyProtection="1"/>
    <xf numFmtId="0" fontId="7" fillId="5" borderId="3" xfId="0" applyFont="1" applyFill="1" applyBorder="1" applyProtection="1"/>
    <xf numFmtId="0" fontId="2" fillId="4" borderId="0" xfId="0" applyFont="1" applyFill="1" applyBorder="1" applyProtection="1"/>
    <xf numFmtId="3" fontId="2" fillId="0" borderId="1" xfId="0" applyNumberFormat="1" applyFont="1" applyFill="1" applyBorder="1" applyAlignment="1" applyProtection="1">
      <alignment horizontal="right"/>
    </xf>
    <xf numFmtId="3" fontId="2" fillId="0" borderId="1" xfId="0" applyNumberFormat="1" applyFont="1" applyFill="1" applyBorder="1" applyProtection="1"/>
    <xf numFmtId="3" fontId="5" fillId="0" borderId="1" xfId="0" applyNumberFormat="1" applyFont="1" applyFill="1" applyBorder="1" applyAlignment="1" applyProtection="1">
      <alignment horizontal="right" wrapText="1"/>
    </xf>
    <xf numFmtId="0" fontId="7" fillId="0" borderId="1" xfId="0" applyFont="1" applyFill="1" applyBorder="1" applyProtection="1"/>
    <xf numFmtId="164" fontId="5" fillId="0" borderId="1" xfId="0" applyNumberFormat="1" applyFont="1" applyBorder="1" applyAlignment="1" applyProtection="1">
      <alignment horizontal="right" wrapText="1"/>
      <protection locked="0"/>
    </xf>
    <xf numFmtId="164" fontId="2" fillId="6" borderId="1" xfId="0" applyNumberFormat="1" applyFont="1" applyFill="1" applyBorder="1" applyAlignment="1" applyProtection="1">
      <alignment horizontal="right" wrapText="1"/>
    </xf>
    <xf numFmtId="0" fontId="2" fillId="4" borderId="4" xfId="0" applyFont="1" applyFill="1" applyBorder="1" applyAlignment="1" applyProtection="1">
      <alignment horizontal="right" vertical="top" wrapText="1"/>
    </xf>
    <xf numFmtId="0" fontId="2" fillId="4" borderId="3" xfId="0" applyFont="1" applyFill="1" applyBorder="1" applyAlignment="1" applyProtection="1">
      <alignment horizontal="right" vertical="top" wrapText="1"/>
    </xf>
    <xf numFmtId="3" fontId="5" fillId="4" borderId="4" xfId="0" applyNumberFormat="1" applyFont="1" applyFill="1" applyBorder="1" applyAlignment="1" applyProtection="1">
      <alignment horizontal="right" wrapText="1"/>
    </xf>
    <xf numFmtId="3" fontId="2" fillId="4" borderId="3" xfId="0" applyNumberFormat="1" applyFont="1" applyFill="1" applyBorder="1" applyProtection="1"/>
    <xf numFmtId="0" fontId="3" fillId="4" borderId="11" xfId="0" applyFont="1" applyFill="1" applyBorder="1" applyAlignment="1" applyProtection="1"/>
    <xf numFmtId="0" fontId="2" fillId="4" borderId="14" xfId="0" applyFont="1" applyFill="1" applyBorder="1" applyAlignment="1" applyProtection="1">
      <alignment horizontal="right"/>
    </xf>
    <xf numFmtId="0" fontId="2" fillId="4" borderId="11" xfId="0" applyFont="1" applyFill="1" applyBorder="1" applyAlignment="1" applyProtection="1">
      <alignment horizontal="right"/>
    </xf>
    <xf numFmtId="0" fontId="2" fillId="0" borderId="1" xfId="0" applyFont="1" applyBorder="1" applyAlignment="1" applyProtection="1">
      <alignment horizontal="left" indent="1"/>
    </xf>
    <xf numFmtId="0" fontId="2" fillId="0" borderId="2" xfId="0" applyFont="1" applyBorder="1" applyAlignment="1" applyProtection="1">
      <alignment horizontal="left" indent="1"/>
    </xf>
    <xf numFmtId="0" fontId="8" fillId="5" borderId="6" xfId="0" applyFont="1" applyFill="1" applyBorder="1" applyProtection="1"/>
    <xf numFmtId="0" fontId="8" fillId="5" borderId="9" xfId="0" applyFont="1" applyFill="1" applyBorder="1" applyProtection="1"/>
    <xf numFmtId="0" fontId="10" fillId="5" borderId="11" xfId="0" applyFont="1" applyFill="1" applyBorder="1" applyProtection="1"/>
    <xf numFmtId="0" fontId="10" fillId="5" borderId="11" xfId="0" applyFont="1" applyFill="1" applyBorder="1" applyAlignment="1" applyProtection="1">
      <alignment horizontal="left" wrapText="1"/>
    </xf>
    <xf numFmtId="0" fontId="10" fillId="5" borderId="6" xfId="0" applyFont="1" applyFill="1" applyBorder="1" applyAlignment="1" applyProtection="1">
      <alignment horizontal="left"/>
    </xf>
    <xf numFmtId="0" fontId="10" fillId="5" borderId="5" xfId="0" applyFont="1" applyFill="1" applyBorder="1" applyAlignment="1" applyProtection="1">
      <alignment vertical="top"/>
    </xf>
    <xf numFmtId="0" fontId="10" fillId="5" borderId="14" xfId="0" applyFont="1" applyFill="1" applyBorder="1" applyAlignment="1" applyProtection="1">
      <alignment horizontal="center"/>
    </xf>
    <xf numFmtId="0" fontId="10" fillId="5" borderId="15" xfId="0" applyFont="1" applyFill="1" applyBorder="1" applyAlignment="1" applyProtection="1">
      <alignment horizontal="left" wrapText="1"/>
    </xf>
    <xf numFmtId="0" fontId="2" fillId="0" borderId="2" xfId="0" applyFont="1" applyBorder="1" applyAlignment="1" applyProtection="1">
      <alignment horizontal="left"/>
    </xf>
    <xf numFmtId="0" fontId="2" fillId="6" borderId="3" xfId="0" applyFont="1" applyFill="1" applyBorder="1" applyAlignment="1" applyProtection="1">
      <alignment wrapText="1"/>
    </xf>
    <xf numFmtId="0" fontId="2" fillId="6" borderId="2" xfId="0" applyFont="1" applyFill="1" applyBorder="1" applyAlignment="1" applyProtection="1"/>
    <xf numFmtId="0" fontId="2" fillId="6" borderId="3" xfId="0" applyFont="1" applyFill="1" applyBorder="1" applyAlignment="1" applyProtection="1"/>
    <xf numFmtId="0" fontId="2" fillId="0" borderId="2" xfId="0" applyFont="1" applyBorder="1" applyProtection="1"/>
    <xf numFmtId="0" fontId="2" fillId="0" borderId="2" xfId="0" applyFont="1" applyFill="1" applyBorder="1" applyAlignment="1" applyProtection="1">
      <alignment horizontal="left" vertical="top" indent="1"/>
    </xf>
    <xf numFmtId="0" fontId="2" fillId="6" borderId="2" xfId="0" applyFont="1" applyFill="1" applyBorder="1" applyAlignment="1" applyProtection="1">
      <alignment horizontal="left"/>
    </xf>
    <xf numFmtId="0" fontId="2" fillId="4" borderId="4" xfId="0" applyFont="1" applyFill="1" applyBorder="1" applyAlignment="1" applyProtection="1">
      <alignment vertical="top"/>
    </xf>
    <xf numFmtId="0" fontId="2" fillId="6" borderId="4" xfId="0" applyFont="1" applyFill="1" applyBorder="1" applyAlignment="1" applyProtection="1">
      <alignment wrapText="1"/>
    </xf>
    <xf numFmtId="0" fontId="10" fillId="5" borderId="13" xfId="0" applyFont="1" applyFill="1" applyBorder="1" applyAlignment="1" applyProtection="1"/>
    <xf numFmtId="0" fontId="10" fillId="5" borderId="0" xfId="0" applyFont="1" applyFill="1" applyBorder="1" applyAlignment="1" applyProtection="1">
      <alignment wrapText="1"/>
    </xf>
    <xf numFmtId="0" fontId="10" fillId="5" borderId="12" xfId="0" applyFont="1" applyFill="1" applyBorder="1" applyAlignment="1" applyProtection="1">
      <alignment wrapText="1"/>
    </xf>
    <xf numFmtId="0" fontId="2" fillId="6" borderId="4" xfId="0" applyFont="1" applyFill="1" applyBorder="1" applyAlignment="1" applyProtection="1"/>
    <xf numFmtId="0" fontId="2" fillId="4" borderId="4" xfId="0" applyFont="1" applyFill="1" applyBorder="1" applyAlignment="1" applyProtection="1">
      <alignment vertical="top" wrapText="1"/>
    </xf>
    <xf numFmtId="0" fontId="2" fillId="4" borderId="13" xfId="0" applyFont="1" applyFill="1" applyBorder="1" applyAlignment="1" applyProtection="1">
      <alignment vertical="top" wrapText="1"/>
    </xf>
    <xf numFmtId="0" fontId="2" fillId="4" borderId="12" xfId="0" applyFont="1" applyFill="1" applyBorder="1" applyAlignment="1" applyProtection="1">
      <alignment vertical="top" wrapText="1"/>
    </xf>
    <xf numFmtId="0" fontId="2" fillId="6" borderId="4" xfId="0" applyFont="1" applyFill="1" applyBorder="1" applyProtection="1"/>
    <xf numFmtId="0" fontId="10" fillId="5" borderId="13" xfId="0" applyFont="1" applyFill="1" applyBorder="1" applyAlignment="1" applyProtection="1">
      <alignment wrapText="1"/>
    </xf>
    <xf numFmtId="0" fontId="2" fillId="2" borderId="4" xfId="0" applyFont="1" applyFill="1" applyBorder="1" applyProtection="1"/>
    <xf numFmtId="0" fontId="10" fillId="5" borderId="0" xfId="0" applyFont="1" applyFill="1" applyBorder="1" applyAlignment="1" applyProtection="1"/>
    <xf numFmtId="0" fontId="10" fillId="5" borderId="12" xfId="0" applyFont="1" applyFill="1" applyBorder="1" applyAlignment="1" applyProtection="1"/>
    <xf numFmtId="0" fontId="2" fillId="6" borderId="4" xfId="0" applyFont="1" applyFill="1" applyBorder="1" applyAlignment="1" applyProtection="1">
      <alignment horizontal="left"/>
    </xf>
    <xf numFmtId="0" fontId="2" fillId="0" borderId="2" xfId="0" applyFont="1" applyFill="1" applyBorder="1" applyAlignment="1" applyProtection="1">
      <alignment horizontal="left" indent="1"/>
    </xf>
    <xf numFmtId="0" fontId="2" fillId="0" borderId="2" xfId="0" applyFont="1" applyBorder="1" applyAlignment="1" applyProtection="1">
      <alignment horizontal="left" indent="2"/>
    </xf>
    <xf numFmtId="0" fontId="2" fillId="6" borderId="2" xfId="0" applyFont="1" applyFill="1" applyBorder="1" applyAlignment="1" applyProtection="1">
      <alignment horizontal="left" indent="1"/>
    </xf>
    <xf numFmtId="0" fontId="2" fillId="0" borderId="2" xfId="0" applyFont="1" applyFill="1" applyBorder="1" applyAlignment="1" applyProtection="1"/>
    <xf numFmtId="0" fontId="2" fillId="4" borderId="3" xfId="0" applyFont="1" applyFill="1" applyBorder="1" applyAlignment="1" applyProtection="1"/>
    <xf numFmtId="0" fontId="2" fillId="6" borderId="3" xfId="0" applyFont="1" applyFill="1" applyBorder="1" applyAlignment="1" applyProtection="1">
      <alignment horizontal="left"/>
    </xf>
    <xf numFmtId="0" fontId="11" fillId="5" borderId="8" xfId="2" applyFont="1" applyFill="1" applyBorder="1" applyAlignment="1" applyProtection="1"/>
    <xf numFmtId="0" fontId="10" fillId="5" borderId="11" xfId="0" applyFont="1" applyFill="1" applyBorder="1" applyAlignment="1" applyProtection="1">
      <alignment horizontal="left"/>
    </xf>
    <xf numFmtId="164" fontId="2" fillId="0" borderId="1" xfId="0" applyNumberFormat="1" applyFont="1" applyBorder="1" applyAlignment="1" applyProtection="1">
      <alignment horizontal="right" wrapText="1"/>
    </xf>
    <xf numFmtId="0" fontId="10" fillId="5" borderId="0" xfId="0" applyFont="1" applyFill="1" applyBorder="1" applyAlignment="1" applyProtection="1">
      <alignment horizontal="left" wrapText="1"/>
    </xf>
    <xf numFmtId="0" fontId="10" fillId="5" borderId="12" xfId="0" applyFont="1" applyFill="1" applyBorder="1" applyAlignment="1" applyProtection="1">
      <alignment horizontal="left" wrapText="1"/>
    </xf>
    <xf numFmtId="0" fontId="7" fillId="6" borderId="4" xfId="0" applyFont="1" applyFill="1" applyBorder="1" applyProtection="1"/>
    <xf numFmtId="0" fontId="2" fillId="4" borderId="4" xfId="0" applyFont="1" applyFill="1" applyBorder="1" applyAlignment="1" applyProtection="1"/>
    <xf numFmtId="3" fontId="5" fillId="0" borderId="1" xfId="0" applyNumberFormat="1" applyFont="1" applyFill="1" applyBorder="1" applyProtection="1">
      <protection locked="0"/>
    </xf>
    <xf numFmtId="0" fontId="2" fillId="6" borderId="5" xfId="0" applyFont="1" applyFill="1" applyBorder="1" applyProtection="1"/>
    <xf numFmtId="0" fontId="2" fillId="6" borderId="13" xfId="0" applyFont="1" applyFill="1" applyBorder="1" applyProtection="1"/>
    <xf numFmtId="0" fontId="2" fillId="6" borderId="8" xfId="0" applyFont="1" applyFill="1" applyBorder="1" applyProtection="1"/>
    <xf numFmtId="0" fontId="2" fillId="6" borderId="6" xfId="0" applyFont="1" applyFill="1" applyBorder="1" applyProtection="1"/>
    <xf numFmtId="0" fontId="2" fillId="6" borderId="0" xfId="0" applyFont="1" applyFill="1" applyBorder="1" applyProtection="1"/>
    <xf numFmtId="0" fontId="2" fillId="6" borderId="9" xfId="0" applyFont="1" applyFill="1" applyBorder="1" applyProtection="1"/>
    <xf numFmtId="0" fontId="2" fillId="6" borderId="7" xfId="0" applyFont="1" applyFill="1" applyBorder="1" applyProtection="1"/>
    <xf numFmtId="0" fontId="2" fillId="6" borderId="12" xfId="0" applyFont="1" applyFill="1" applyBorder="1" applyProtection="1"/>
    <xf numFmtId="0" fontId="2" fillId="6" borderId="10" xfId="0" applyFont="1" applyFill="1" applyBorder="1" applyProtection="1"/>
    <xf numFmtId="0" fontId="8" fillId="5" borderId="5" xfId="0" applyFont="1" applyFill="1" applyBorder="1" applyAlignment="1" applyProtection="1">
      <alignment horizontal="left"/>
    </xf>
    <xf numFmtId="0" fontId="2" fillId="5" borderId="13" xfId="0" applyFont="1" applyFill="1" applyBorder="1" applyProtection="1"/>
    <xf numFmtId="0" fontId="0" fillId="5" borderId="8" xfId="0" applyFill="1" applyBorder="1"/>
    <xf numFmtId="0" fontId="0" fillId="0" borderId="0" xfId="0" applyBorder="1"/>
    <xf numFmtId="0" fontId="0" fillId="0" borderId="9" xfId="0" applyBorder="1"/>
    <xf numFmtId="0" fontId="0" fillId="0" borderId="4" xfId="0" applyBorder="1"/>
    <xf numFmtId="0" fontId="0" fillId="0" borderId="3" xfId="0" applyBorder="1"/>
    <xf numFmtId="0" fontId="2" fillId="2" borderId="0" xfId="0" applyFont="1" applyFill="1" applyBorder="1" applyAlignment="1" applyProtection="1">
      <alignment horizontal="left"/>
    </xf>
    <xf numFmtId="0" fontId="0" fillId="0" borderId="0" xfId="0" applyFill="1" applyBorder="1"/>
    <xf numFmtId="0" fontId="10" fillId="2" borderId="0" xfId="0" applyFont="1" applyFill="1" applyBorder="1" applyProtection="1"/>
    <xf numFmtId="0" fontId="2" fillId="2" borderId="0" xfId="0" applyFont="1" applyFill="1" applyBorder="1" applyAlignment="1" applyProtection="1">
      <alignment horizontal="left" indent="1"/>
    </xf>
    <xf numFmtId="0" fontId="15" fillId="0" borderId="12" xfId="0" applyFont="1" applyFill="1" applyBorder="1" applyAlignment="1" applyProtection="1">
      <alignment horizontal="left"/>
    </xf>
    <xf numFmtId="0" fontId="2" fillId="5" borderId="7" xfId="0" applyFont="1" applyFill="1" applyBorder="1" applyProtection="1"/>
    <xf numFmtId="0" fontId="2" fillId="5" borderId="12" xfId="0" applyFont="1" applyFill="1" applyBorder="1" applyProtection="1"/>
    <xf numFmtId="0" fontId="0" fillId="5" borderId="10" xfId="0" applyFill="1" applyBorder="1"/>
    <xf numFmtId="0" fontId="14" fillId="2" borderId="0" xfId="2" applyFont="1" applyFill="1" applyAlignment="1" applyProtection="1"/>
    <xf numFmtId="0" fontId="0" fillId="0" borderId="14" xfId="0" applyBorder="1"/>
    <xf numFmtId="0" fontId="0" fillId="0" borderId="1" xfId="0" applyBorder="1" applyAlignment="1">
      <alignment horizontal="left"/>
    </xf>
    <xf numFmtId="166" fontId="7" fillId="5" borderId="4" xfId="0" applyNumberFormat="1" applyFont="1" applyFill="1" applyBorder="1" applyProtection="1"/>
    <xf numFmtId="0" fontId="8" fillId="5" borderId="2" xfId="0" applyFont="1" applyFill="1" applyBorder="1" applyProtection="1"/>
    <xf numFmtId="0" fontId="3" fillId="6" borderId="10" xfId="0" applyFont="1" applyFill="1" applyBorder="1" applyAlignment="1" applyProtection="1"/>
    <xf numFmtId="0" fontId="3" fillId="6" borderId="7" xfId="0" applyFont="1" applyFill="1" applyBorder="1" applyAlignment="1" applyProtection="1"/>
    <xf numFmtId="0" fontId="4" fillId="6" borderId="9" xfId="0" applyFont="1" applyFill="1" applyBorder="1" applyAlignment="1" applyProtection="1">
      <alignment horizontal="left"/>
    </xf>
    <xf numFmtId="0" fontId="3" fillId="6" borderId="5" xfId="0" applyFont="1" applyFill="1" applyBorder="1" applyAlignment="1" applyProtection="1">
      <alignment horizontal="left"/>
    </xf>
    <xf numFmtId="0" fontId="3" fillId="6" borderId="6" xfId="0" applyFont="1" applyFill="1" applyBorder="1" applyAlignment="1" applyProtection="1">
      <alignment horizontal="left"/>
    </xf>
    <xf numFmtId="0" fontId="8" fillId="5" borderId="13" xfId="0" applyFont="1" applyFill="1" applyBorder="1" applyAlignment="1" applyProtection="1">
      <alignment horizontal="left"/>
    </xf>
    <xf numFmtId="0" fontId="0" fillId="0" borderId="0" xfId="0" applyProtection="1"/>
    <xf numFmtId="0" fontId="1" fillId="0" borderId="4" xfId="0" applyFont="1" applyBorder="1"/>
    <xf numFmtId="167" fontId="5" fillId="0" borderId="1" xfId="0" applyNumberFormat="1" applyFont="1" applyFill="1" applyBorder="1" applyAlignment="1" applyProtection="1">
      <alignment horizontal="left"/>
      <protection locked="0"/>
    </xf>
    <xf numFmtId="0" fontId="3" fillId="2" borderId="0" xfId="0" applyFont="1" applyFill="1" applyProtection="1"/>
    <xf numFmtId="0" fontId="3" fillId="6" borderId="8" xfId="0" applyFont="1" applyFill="1" applyBorder="1" applyAlignment="1" applyProtection="1">
      <alignment horizontal="left"/>
    </xf>
    <xf numFmtId="3" fontId="0" fillId="0" borderId="0" xfId="0" applyNumberFormat="1" applyBorder="1"/>
    <xf numFmtId="0" fontId="16" fillId="0" borderId="0" xfId="0" applyFont="1"/>
    <xf numFmtId="0" fontId="1" fillId="0" borderId="1" xfId="0" applyFont="1" applyBorder="1" applyAlignment="1">
      <alignment horizontal="left"/>
    </xf>
    <xf numFmtId="0" fontId="1" fillId="0" borderId="3" xfId="0" applyFont="1" applyBorder="1"/>
    <xf numFmtId="0" fontId="1" fillId="0" borderId="0" xfId="0" applyFont="1" applyBorder="1"/>
    <xf numFmtId="0" fontId="3" fillId="4" borderId="2" xfId="0" applyFont="1" applyFill="1" applyBorder="1" applyAlignment="1" applyProtection="1"/>
    <xf numFmtId="0" fontId="3" fillId="4" borderId="2" xfId="0" applyFont="1" applyFill="1" applyBorder="1" applyAlignment="1" applyProtection="1">
      <alignment wrapText="1"/>
    </xf>
    <xf numFmtId="0" fontId="3" fillId="0" borderId="4" xfId="0" applyFont="1" applyBorder="1"/>
    <xf numFmtId="0" fontId="3" fillId="4" borderId="2" xfId="0" applyFont="1" applyFill="1" applyBorder="1" applyAlignment="1" applyProtection="1">
      <alignment vertical="top"/>
    </xf>
    <xf numFmtId="0" fontId="3" fillId="4" borderId="1" xfId="0" applyFont="1" applyFill="1" applyBorder="1" applyAlignment="1" applyProtection="1">
      <alignment wrapText="1"/>
    </xf>
    <xf numFmtId="0" fontId="2" fillId="6" borderId="1" xfId="0" applyFont="1" applyFill="1" applyBorder="1" applyAlignment="1" applyProtection="1">
      <alignment horizontal="left"/>
    </xf>
    <xf numFmtId="0" fontId="10" fillId="5" borderId="14" xfId="0" applyFont="1" applyFill="1" applyBorder="1" applyProtection="1"/>
    <xf numFmtId="0" fontId="3" fillId="4" borderId="2" xfId="0" applyFont="1" applyFill="1" applyBorder="1" applyAlignment="1" applyProtection="1">
      <alignment vertical="top" wrapText="1"/>
    </xf>
    <xf numFmtId="0" fontId="2" fillId="6" borderId="2" xfId="0" applyFont="1" applyFill="1" applyBorder="1" applyProtection="1"/>
    <xf numFmtId="0" fontId="36" fillId="0" borderId="0" xfId="0" quotePrefix="1" applyFont="1"/>
    <xf numFmtId="0" fontId="37" fillId="5" borderId="2" xfId="0" applyFont="1" applyFill="1" applyBorder="1" applyAlignment="1" applyProtection="1">
      <alignment horizontal="left" vertical="top"/>
    </xf>
    <xf numFmtId="0" fontId="2" fillId="0" borderId="1" xfId="0" applyFont="1" applyBorder="1" applyAlignment="1">
      <alignment horizontal="left"/>
    </xf>
    <xf numFmtId="0" fontId="2" fillId="0" borderId="4" xfId="0" applyFont="1" applyBorder="1"/>
    <xf numFmtId="0" fontId="2" fillId="0" borderId="0" xfId="0" applyFont="1" applyBorder="1"/>
    <xf numFmtId="0" fontId="2" fillId="0" borderId="0" xfId="0" applyFont="1"/>
    <xf numFmtId="3" fontId="38" fillId="5" borderId="14" xfId="0" applyNumberFormat="1" applyFont="1" applyFill="1" applyBorder="1" applyAlignment="1" applyProtection="1">
      <alignment horizontal="center" wrapText="1"/>
    </xf>
    <xf numFmtId="0" fontId="38" fillId="5" borderId="15" xfId="0" applyFont="1" applyFill="1" applyBorder="1" applyProtection="1"/>
    <xf numFmtId="0" fontId="38" fillId="5" borderId="15" xfId="0" applyFont="1" applyFill="1" applyBorder="1" applyAlignment="1" applyProtection="1">
      <alignment horizontal="left" wrapText="1"/>
    </xf>
    <xf numFmtId="0" fontId="2" fillId="10" borderId="1" xfId="0" applyFont="1" applyFill="1" applyBorder="1" applyAlignment="1" applyProtection="1">
      <alignment horizontal="right"/>
    </xf>
    <xf numFmtId="3" fontId="5" fillId="0" borderId="0" xfId="17" applyNumberFormat="1" applyFont="1" applyBorder="1" applyAlignment="1" applyProtection="1">
      <alignment horizontal="right" wrapText="1"/>
      <protection locked="0"/>
    </xf>
    <xf numFmtId="1" fontId="2" fillId="0" borderId="0" xfId="18" applyNumberFormat="1" applyFont="1" applyBorder="1" applyAlignment="1">
      <alignment horizontal="right"/>
    </xf>
    <xf numFmtId="3" fontId="5" fillId="0" borderId="0" xfId="17" applyNumberFormat="1" applyFont="1" applyFill="1" applyBorder="1" applyAlignment="1" applyProtection="1">
      <alignment horizontal="right" wrapText="1"/>
      <protection locked="0"/>
    </xf>
    <xf numFmtId="3" fontId="3" fillId="0" borderId="0" xfId="17" applyNumberFormat="1" applyFont="1" applyFill="1" applyBorder="1" applyAlignment="1" applyProtection="1">
      <alignment horizontal="right" wrapText="1"/>
    </xf>
    <xf numFmtId="0" fontId="2" fillId="0" borderId="0" xfId="17" applyFont="1" applyFill="1" applyBorder="1" applyProtection="1"/>
    <xf numFmtId="0" fontId="2" fillId="0" borderId="0" xfId="17" applyFont="1" applyFill="1" applyBorder="1" applyAlignment="1" applyProtection="1">
      <alignment horizontal="right"/>
    </xf>
    <xf numFmtId="3" fontId="5" fillId="0" borderId="0" xfId="17" applyNumberFormat="1" applyFont="1" applyFill="1" applyBorder="1" applyAlignment="1" applyProtection="1">
      <alignment horizontal="right" wrapText="1"/>
    </xf>
    <xf numFmtId="0" fontId="2" fillId="0" borderId="0" xfId="16" applyFont="1" applyBorder="1" applyAlignment="1" applyProtection="1">
      <alignment horizontal="left" indent="1"/>
    </xf>
    <xf numFmtId="0" fontId="20" fillId="0" borderId="0" xfId="0" applyFont="1" applyBorder="1"/>
    <xf numFmtId="0" fontId="21" fillId="0" borderId="0" xfId="0" applyFont="1" applyBorder="1"/>
    <xf numFmtId="0" fontId="21" fillId="0" borderId="0" xfId="0" applyFont="1" applyBorder="1" applyAlignment="1">
      <alignment horizontal="left"/>
    </xf>
    <xf numFmtId="0" fontId="3" fillId="0" borderId="0" xfId="0" applyFont="1"/>
    <xf numFmtId="0" fontId="18" fillId="0" borderId="0" xfId="0" applyFont="1"/>
    <xf numFmtId="0" fontId="21" fillId="0" borderId="0" xfId="0" applyFont="1"/>
    <xf numFmtId="0" fontId="3" fillId="2" borderId="1" xfId="0" applyFont="1" applyFill="1" applyBorder="1" applyAlignment="1" applyProtection="1">
      <alignment horizontal="center"/>
    </xf>
    <xf numFmtId="0" fontId="23" fillId="0" borderId="0" xfId="0" applyFont="1"/>
    <xf numFmtId="0" fontId="13" fillId="0" borderId="0" xfId="0" applyFont="1" applyBorder="1"/>
    <xf numFmtId="0" fontId="13" fillId="0" borderId="0" xfId="0" applyFont="1" applyBorder="1" applyAlignment="1">
      <alignment wrapText="1"/>
    </xf>
    <xf numFmtId="0" fontId="13" fillId="0" borderId="0" xfId="0" applyFont="1" applyFill="1" applyBorder="1" applyAlignment="1">
      <alignment horizontal="right"/>
    </xf>
    <xf numFmtId="3" fontId="13" fillId="0" borderId="0" xfId="0" applyNumberFormat="1" applyFont="1" applyFill="1" applyBorder="1" applyAlignment="1">
      <alignment horizontal="right"/>
    </xf>
    <xf numFmtId="0" fontId="13" fillId="0" borderId="0" xfId="0" applyFont="1" applyAlignment="1">
      <alignment horizontal="right"/>
    </xf>
    <xf numFmtId="0" fontId="23" fillId="0" borderId="0" xfId="0" applyFont="1" applyAlignment="1">
      <alignment horizontal="left"/>
    </xf>
    <xf numFmtId="0" fontId="3" fillId="0" borderId="5" xfId="0" applyFont="1" applyFill="1" applyBorder="1" applyAlignment="1" applyProtection="1">
      <alignment horizontal="left"/>
    </xf>
    <xf numFmtId="0" fontId="3" fillId="0" borderId="8" xfId="0" applyFont="1" applyFill="1" applyBorder="1" applyProtection="1"/>
    <xf numFmtId="0" fontId="3" fillId="0" borderId="6" xfId="0" applyFont="1" applyFill="1" applyBorder="1" applyAlignment="1" applyProtection="1">
      <alignment horizontal="left"/>
    </xf>
    <xf numFmtId="0" fontId="3" fillId="0" borderId="9" xfId="0" applyFont="1" applyFill="1" applyBorder="1" applyProtection="1"/>
    <xf numFmtId="0" fontId="3" fillId="0" borderId="6" xfId="0" applyFont="1" applyFill="1" applyBorder="1" applyProtection="1"/>
    <xf numFmtId="0" fontId="3" fillId="0" borderId="14" xfId="0" applyFont="1" applyFill="1" applyBorder="1" applyProtection="1"/>
    <xf numFmtId="0" fontId="3" fillId="0" borderId="14" xfId="0" applyFont="1" applyFill="1" applyBorder="1" applyAlignment="1" applyProtection="1">
      <alignment horizontal="center"/>
    </xf>
    <xf numFmtId="0" fontId="3" fillId="0" borderId="15" xfId="0" applyFont="1" applyFill="1" applyBorder="1" applyAlignment="1" applyProtection="1">
      <alignment horizontal="right" wrapText="1"/>
    </xf>
    <xf numFmtId="0" fontId="3" fillId="2" borderId="1" xfId="0" applyFont="1" applyFill="1" applyBorder="1" applyAlignment="1" applyProtection="1">
      <alignment horizontal="right"/>
    </xf>
    <xf numFmtId="0" fontId="3" fillId="0" borderId="14" xfId="0" applyFont="1" applyBorder="1" applyAlignment="1">
      <alignment horizontal="right"/>
    </xf>
    <xf numFmtId="0" fontId="19" fillId="0" borderId="14" xfId="0" applyFont="1" applyBorder="1" applyAlignment="1">
      <alignment horizontal="right"/>
    </xf>
    <xf numFmtId="0" fontId="3" fillId="0" borderId="0" xfId="0" applyFont="1" applyAlignment="1">
      <alignment horizontal="right"/>
    </xf>
    <xf numFmtId="0" fontId="3" fillId="0" borderId="7" xfId="0" applyFont="1" applyFill="1" applyBorder="1" applyProtection="1"/>
    <xf numFmtId="0" fontId="3" fillId="0" borderId="10" xfId="0" applyFont="1" applyFill="1" applyBorder="1" applyProtection="1"/>
    <xf numFmtId="0" fontId="3" fillId="0" borderId="11" xfId="0" applyFont="1" applyFill="1" applyBorder="1" applyProtection="1"/>
    <xf numFmtId="0" fontId="3" fillId="0" borderId="11" xfId="0" applyFont="1" applyFill="1" applyBorder="1" applyAlignment="1" applyProtection="1">
      <alignment horizontal="left" wrapText="1"/>
    </xf>
    <xf numFmtId="0" fontId="3" fillId="0" borderId="11" xfId="0" applyFont="1" applyFill="1" applyBorder="1" applyAlignment="1" applyProtection="1">
      <alignment horizontal="left"/>
    </xf>
    <xf numFmtId="0" fontId="3" fillId="0" borderId="11" xfId="0" applyFont="1" applyFill="1" applyBorder="1" applyAlignment="1" applyProtection="1">
      <alignment horizontal="right"/>
    </xf>
    <xf numFmtId="0" fontId="3" fillId="0" borderId="11" xfId="0" applyFont="1" applyFill="1" applyBorder="1" applyAlignment="1" applyProtection="1">
      <alignment horizontal="right" wrapText="1"/>
    </xf>
    <xf numFmtId="0" fontId="2" fillId="0" borderId="1" xfId="0" applyFont="1" applyFill="1" applyBorder="1" applyAlignment="1" applyProtection="1">
      <alignment horizontal="center"/>
    </xf>
    <xf numFmtId="0" fontId="2" fillId="0" borderId="1" xfId="0" applyFont="1" applyFill="1" applyBorder="1" applyAlignment="1" applyProtection="1">
      <alignment wrapText="1"/>
    </xf>
    <xf numFmtId="0" fontId="2" fillId="0" borderId="0" xfId="0" applyFont="1" applyFill="1" applyBorder="1" applyProtection="1"/>
    <xf numFmtId="0" fontId="2" fillId="10" borderId="0" xfId="0" applyFont="1" applyFill="1"/>
    <xf numFmtId="0" fontId="2" fillId="0" borderId="1" xfId="0" applyFont="1" applyFill="1" applyBorder="1" applyAlignment="1" applyProtection="1">
      <alignment horizontal="left" indent="1"/>
    </xf>
    <xf numFmtId="164" fontId="2" fillId="0" borderId="1" xfId="0" applyNumberFormat="1" applyFont="1" applyFill="1" applyBorder="1" applyAlignment="1" applyProtection="1">
      <alignment horizontal="right" wrapText="1"/>
    </xf>
    <xf numFmtId="164" fontId="2" fillId="0" borderId="1" xfId="0" applyNumberFormat="1" applyFont="1" applyFill="1" applyBorder="1" applyAlignment="1" applyProtection="1">
      <alignment horizontal="right" wrapText="1"/>
      <protection locked="0"/>
    </xf>
    <xf numFmtId="1" fontId="2" fillId="0" borderId="0" xfId="0" applyNumberFormat="1" applyFont="1" applyProtection="1"/>
    <xf numFmtId="0" fontId="2" fillId="6" borderId="1" xfId="0" applyFont="1" applyFill="1" applyBorder="1" applyAlignment="1" applyProtection="1">
      <alignment horizontal="right"/>
    </xf>
    <xf numFmtId="1" fontId="17" fillId="0" borderId="0" xfId="0" applyNumberFormat="1" applyFont="1" applyProtection="1"/>
    <xf numFmtId="0" fontId="2" fillId="0" borderId="2" xfId="0" applyFont="1" applyFill="1" applyBorder="1" applyAlignment="1" applyProtection="1">
      <alignment horizontal="left"/>
    </xf>
    <xf numFmtId="0" fontId="2" fillId="0" borderId="4" xfId="0" applyFont="1" applyFill="1" applyBorder="1" applyProtection="1"/>
    <xf numFmtId="0" fontId="2" fillId="0" borderId="3" xfId="0" applyFont="1" applyFill="1" applyBorder="1" applyProtection="1"/>
    <xf numFmtId="0" fontId="2" fillId="0" borderId="4" xfId="0" applyFont="1" applyFill="1" applyBorder="1" applyAlignment="1" applyProtection="1">
      <alignment vertical="top"/>
    </xf>
    <xf numFmtId="0" fontId="2" fillId="0" borderId="1" xfId="0" applyFont="1" applyFill="1" applyBorder="1" applyAlignment="1" applyProtection="1">
      <alignment horizontal="right" wrapText="1"/>
    </xf>
    <xf numFmtId="3" fontId="2" fillId="0" borderId="0" xfId="0" applyNumberFormat="1" applyFont="1"/>
    <xf numFmtId="1" fontId="18" fillId="0" borderId="0" xfId="0" applyNumberFormat="1" applyFont="1"/>
    <xf numFmtId="0" fontId="3" fillId="0" borderId="13" xfId="0" applyFont="1" applyFill="1" applyBorder="1" applyAlignment="1" applyProtection="1"/>
    <xf numFmtId="0" fontId="3" fillId="0" borderId="13" xfId="0" applyFont="1" applyFill="1" applyBorder="1" applyAlignment="1" applyProtection="1">
      <alignment wrapText="1"/>
    </xf>
    <xf numFmtId="3" fontId="3" fillId="0" borderId="14" xfId="0" applyNumberFormat="1" applyFont="1" applyFill="1" applyBorder="1" applyAlignment="1" applyProtection="1">
      <alignment horizontal="center" wrapText="1"/>
    </xf>
    <xf numFmtId="0" fontId="3" fillId="0" borderId="6" xfId="0" applyFont="1" applyFill="1" applyBorder="1" applyAlignment="1" applyProtection="1"/>
    <xf numFmtId="0" fontId="3" fillId="0" borderId="0" xfId="0" applyFont="1" applyFill="1" applyBorder="1" applyAlignment="1" applyProtection="1">
      <alignment wrapText="1"/>
    </xf>
    <xf numFmtId="0" fontId="3" fillId="0" borderId="0" xfId="0" applyFont="1" applyFill="1" applyBorder="1" applyProtection="1"/>
    <xf numFmtId="0" fontId="3" fillId="0" borderId="0" xfId="0" applyFont="1" applyFill="1" applyBorder="1" applyAlignment="1" applyProtection="1">
      <alignment horizontal="left" wrapText="1"/>
    </xf>
    <xf numFmtId="0" fontId="3" fillId="0" borderId="15" xfId="0" applyFont="1" applyFill="1" applyBorder="1" applyProtection="1"/>
    <xf numFmtId="0" fontId="3" fillId="0" borderId="7" xfId="0" applyFont="1" applyFill="1" applyBorder="1" applyAlignment="1" applyProtection="1"/>
    <xf numFmtId="0" fontId="3" fillId="0" borderId="12" xfId="0" applyFont="1" applyFill="1" applyBorder="1" applyAlignment="1" applyProtection="1">
      <alignment wrapText="1"/>
    </xf>
    <xf numFmtId="0" fontId="3" fillId="0" borderId="12" xfId="0" applyFont="1" applyFill="1" applyBorder="1" applyProtection="1"/>
    <xf numFmtId="0" fontId="3" fillId="0" borderId="12" xfId="0" applyFont="1" applyFill="1" applyBorder="1" applyAlignment="1" applyProtection="1">
      <alignment horizontal="left" wrapText="1"/>
    </xf>
    <xf numFmtId="0" fontId="2" fillId="0" borderId="1" xfId="0" applyFont="1" applyFill="1" applyBorder="1" applyAlignment="1" applyProtection="1">
      <alignment horizontal="center" vertical="top" wrapText="1"/>
    </xf>
    <xf numFmtId="0" fontId="2" fillId="0" borderId="2" xfId="0" applyFont="1" applyFill="1" applyBorder="1" applyAlignment="1" applyProtection="1">
      <alignment vertical="top" wrapText="1"/>
    </xf>
    <xf numFmtId="0" fontId="2" fillId="0" borderId="2" xfId="0" applyFont="1" applyFill="1" applyBorder="1" applyProtection="1"/>
    <xf numFmtId="0" fontId="2" fillId="0" borderId="0" xfId="0" applyFont="1" applyFill="1" applyBorder="1" applyAlignment="1" applyProtection="1">
      <alignment horizontal="right"/>
    </xf>
    <xf numFmtId="0" fontId="2" fillId="0" borderId="14" xfId="0" applyFont="1" applyFill="1" applyBorder="1" applyAlignment="1" applyProtection="1">
      <alignment horizontal="right"/>
    </xf>
    <xf numFmtId="0" fontId="2" fillId="0" borderId="11" xfId="0" applyFont="1" applyFill="1" applyBorder="1" applyAlignment="1" applyProtection="1">
      <alignment horizontal="right"/>
    </xf>
    <xf numFmtId="0" fontId="18" fillId="0" borderId="0" xfId="0" applyFont="1" applyFill="1"/>
    <xf numFmtId="0" fontId="3" fillId="0" borderId="5" xfId="0" applyFont="1" applyFill="1" applyBorder="1" applyAlignment="1" applyProtection="1"/>
    <xf numFmtId="0" fontId="3" fillId="0" borderId="12" xfId="0" applyFont="1" applyFill="1" applyBorder="1" applyAlignment="1" applyProtection="1"/>
    <xf numFmtId="0" fontId="3" fillId="0" borderId="1" xfId="0" applyFont="1" applyFill="1" applyBorder="1" applyAlignment="1" applyProtection="1">
      <alignment horizontal="right"/>
    </xf>
    <xf numFmtId="0" fontId="2" fillId="0" borderId="4" xfId="0" applyFont="1" applyFill="1" applyBorder="1" applyAlignment="1" applyProtection="1">
      <alignment vertical="top" wrapText="1"/>
    </xf>
    <xf numFmtId="0" fontId="3" fillId="0" borderId="5" xfId="0" applyFont="1" applyFill="1" applyBorder="1" applyAlignment="1" applyProtection="1">
      <alignment vertical="top"/>
    </xf>
    <xf numFmtId="0" fontId="3" fillId="0" borderId="8" xfId="0" applyFont="1" applyFill="1" applyBorder="1" applyAlignment="1" applyProtection="1"/>
    <xf numFmtId="0" fontId="3" fillId="0" borderId="14" xfId="0" applyFont="1" applyFill="1" applyBorder="1" applyAlignment="1" applyProtection="1">
      <alignment horizontal="right" wrapText="1"/>
    </xf>
    <xf numFmtId="0" fontId="3" fillId="0" borderId="10" xfId="0" applyFont="1" applyFill="1" applyBorder="1" applyAlignment="1" applyProtection="1"/>
    <xf numFmtId="0" fontId="2" fillId="0" borderId="4" xfId="0" applyFont="1" applyFill="1" applyBorder="1" applyAlignment="1" applyProtection="1"/>
    <xf numFmtId="0" fontId="2" fillId="0" borderId="3" xfId="0" applyFont="1" applyFill="1" applyBorder="1" applyAlignment="1" applyProtection="1"/>
    <xf numFmtId="3" fontId="2" fillId="0" borderId="1" xfId="0" applyNumberFormat="1" applyFont="1" applyFill="1" applyBorder="1" applyAlignment="1" applyProtection="1">
      <alignment horizontal="right" wrapText="1"/>
    </xf>
    <xf numFmtId="3" fontId="2" fillId="0" borderId="0" xfId="0" applyNumberFormat="1" applyFont="1" applyFill="1" applyBorder="1" applyAlignment="1" applyProtection="1">
      <alignment horizontal="right" wrapText="1"/>
    </xf>
    <xf numFmtId="0" fontId="2" fillId="0" borderId="2" xfId="0" applyFont="1" applyFill="1" applyBorder="1" applyAlignment="1" applyProtection="1">
      <alignment wrapText="1"/>
    </xf>
    <xf numFmtId="0" fontId="2" fillId="0" borderId="3" xfId="0" applyFont="1" applyFill="1" applyBorder="1" applyAlignment="1" applyProtection="1">
      <alignment vertical="top" wrapText="1"/>
    </xf>
    <xf numFmtId="0" fontId="3" fillId="0" borderId="0" xfId="0" applyFont="1" applyFill="1" applyBorder="1" applyAlignment="1" applyProtection="1">
      <alignment horizontal="right"/>
    </xf>
    <xf numFmtId="3" fontId="2" fillId="0" borderId="0" xfId="0" applyNumberFormat="1" applyFont="1" applyFill="1" applyBorder="1" applyAlignment="1" applyProtection="1">
      <alignment horizontal="right"/>
    </xf>
    <xf numFmtId="0" fontId="2" fillId="0" borderId="2" xfId="0" applyFont="1" applyFill="1" applyBorder="1" applyAlignment="1" applyProtection="1">
      <alignment horizontal="left" indent="2"/>
    </xf>
    <xf numFmtId="3" fontId="2" fillId="11" borderId="1" xfId="0" applyNumberFormat="1" applyFont="1" applyFill="1" applyBorder="1" applyProtection="1"/>
    <xf numFmtId="0" fontId="2" fillId="0" borderId="0" xfId="0" applyFont="1" applyFill="1" applyBorder="1" applyAlignment="1" applyProtection="1">
      <alignment horizontal="right" wrapText="1"/>
    </xf>
    <xf numFmtId="0" fontId="2" fillId="0" borderId="0" xfId="0" applyFont="1" applyFill="1" applyBorder="1" applyAlignment="1" applyProtection="1"/>
    <xf numFmtId="0" fontId="18" fillId="0" borderId="0" xfId="0" applyFont="1" applyBorder="1"/>
    <xf numFmtId="0" fontId="0" fillId="0" borderId="0" xfId="0" applyBorder="1" applyAlignment="1">
      <alignment wrapText="1"/>
    </xf>
    <xf numFmtId="0" fontId="25" fillId="0" borderId="0" xfId="0" applyFont="1" applyFill="1" applyBorder="1" applyAlignment="1" applyProtection="1">
      <alignment horizontal="left" vertical="top"/>
    </xf>
    <xf numFmtId="0" fontId="18" fillId="0" borderId="0" xfId="0" applyFont="1" applyFill="1" applyBorder="1" applyAlignment="1"/>
    <xf numFmtId="0" fontId="18" fillId="0" borderId="2" xfId="0" applyFont="1" applyBorder="1"/>
    <xf numFmtId="0" fontId="0" fillId="0" borderId="4" xfId="0" applyBorder="1" applyAlignment="1">
      <alignment wrapText="1"/>
    </xf>
    <xf numFmtId="0" fontId="3" fillId="0" borderId="1" xfId="0" applyFont="1" applyFill="1" applyBorder="1" applyAlignment="1" applyProtection="1"/>
    <xf numFmtId="0" fontId="2" fillId="0" borderId="4" xfId="0" applyFont="1" applyFill="1" applyBorder="1" applyAlignment="1" applyProtection="1">
      <alignment horizontal="right" vertical="top" wrapText="1"/>
    </xf>
    <xf numFmtId="0" fontId="2" fillId="0" borderId="3" xfId="0" applyFont="1" applyFill="1" applyBorder="1" applyAlignment="1" applyProtection="1">
      <alignment horizontal="right" vertical="top" wrapText="1"/>
    </xf>
    <xf numFmtId="3" fontId="2" fillId="0" borderId="4" xfId="0" applyNumberFormat="1" applyFont="1" applyFill="1" applyBorder="1" applyAlignment="1" applyProtection="1">
      <alignment horizontal="right" wrapText="1"/>
    </xf>
    <xf numFmtId="3" fontId="2" fillId="0" borderId="3" xfId="0" applyNumberFormat="1" applyFont="1" applyFill="1" applyBorder="1" applyProtection="1"/>
    <xf numFmtId="0" fontId="2" fillId="0" borderId="0" xfId="0" applyFont="1" applyFill="1" applyBorder="1" applyAlignment="1" applyProtection="1">
      <alignment horizontal="center"/>
    </xf>
    <xf numFmtId="0" fontId="2" fillId="0" borderId="0" xfId="0" applyFont="1" applyFill="1" applyBorder="1" applyAlignment="1" applyProtection="1">
      <alignment horizontal="left" indent="1"/>
    </xf>
    <xf numFmtId="164" fontId="2" fillId="0" borderId="0" xfId="0" applyNumberFormat="1" applyFont="1" applyFill="1" applyBorder="1" applyAlignment="1" applyProtection="1">
      <alignment horizontal="right" wrapText="1"/>
    </xf>
    <xf numFmtId="0" fontId="29" fillId="3" borderId="0" xfId="0" applyFont="1" applyFill="1" applyBorder="1" applyAlignment="1" applyProtection="1">
      <alignment horizontal="left"/>
    </xf>
    <xf numFmtId="0" fontId="29" fillId="3" borderId="0" xfId="0" applyFont="1" applyFill="1" applyBorder="1" applyAlignment="1" applyProtection="1">
      <alignment horizontal="left" indent="1"/>
    </xf>
    <xf numFmtId="164" fontId="29" fillId="3" borderId="0" xfId="0" applyNumberFormat="1" applyFont="1" applyFill="1" applyBorder="1" applyAlignment="1" applyProtection="1">
      <alignment horizontal="right" wrapText="1"/>
      <protection locked="0"/>
    </xf>
    <xf numFmtId="0" fontId="29" fillId="0" borderId="0" xfId="0" applyFont="1" applyFill="1" applyBorder="1" applyAlignment="1" applyProtection="1">
      <alignment horizontal="left"/>
    </xf>
    <xf numFmtId="0" fontId="29" fillId="0" borderId="0" xfId="0" applyFont="1" applyFill="1" applyBorder="1" applyAlignment="1" applyProtection="1">
      <alignment horizontal="left" indent="1"/>
    </xf>
    <xf numFmtId="164" fontId="29" fillId="0" borderId="0" xfId="0" applyNumberFormat="1" applyFont="1" applyFill="1" applyBorder="1" applyAlignment="1" applyProtection="1">
      <alignment horizontal="right" wrapText="1"/>
      <protection locked="0"/>
    </xf>
    <xf numFmtId="0" fontId="19" fillId="0" borderId="0" xfId="0" applyFont="1" applyFill="1" applyBorder="1" applyAlignment="1">
      <alignment horizontal="left"/>
    </xf>
    <xf numFmtId="0" fontId="31" fillId="0" borderId="0" xfId="0" applyFont="1" applyFill="1"/>
    <xf numFmtId="0" fontId="30" fillId="0" borderId="0" xfId="0" applyFont="1" applyFill="1"/>
    <xf numFmtId="164" fontId="2" fillId="0" borderId="0" xfId="0" applyNumberFormat="1" applyFont="1" applyFill="1" applyBorder="1" applyAlignment="1" applyProtection="1">
      <alignment horizontal="right" wrapText="1"/>
      <protection locked="0"/>
    </xf>
    <xf numFmtId="0" fontId="3" fillId="0" borderId="5" xfId="0" applyFont="1" applyFill="1" applyBorder="1" applyProtection="1"/>
    <xf numFmtId="0" fontId="22" fillId="0" borderId="0" xfId="0" applyFont="1" applyFill="1" applyBorder="1" applyProtection="1"/>
    <xf numFmtId="0" fontId="3" fillId="0" borderId="4" xfId="0" applyFont="1" applyFill="1" applyBorder="1" applyAlignment="1" applyProtection="1"/>
    <xf numFmtId="3" fontId="3" fillId="0" borderId="4" xfId="0" applyNumberFormat="1" applyFont="1" applyFill="1" applyBorder="1" applyAlignment="1" applyProtection="1"/>
    <xf numFmtId="3" fontId="3" fillId="0" borderId="3" xfId="0" applyNumberFormat="1" applyFont="1" applyFill="1" applyBorder="1" applyAlignment="1" applyProtection="1"/>
    <xf numFmtId="0" fontId="29" fillId="0" borderId="3" xfId="0" applyFont="1" applyFill="1" applyBorder="1" applyProtection="1"/>
    <xf numFmtId="0" fontId="3" fillId="0" borderId="12" xfId="0" applyFont="1" applyFill="1" applyBorder="1" applyAlignment="1" applyProtection="1">
      <alignment horizontal="center"/>
    </xf>
    <xf numFmtId="0" fontId="26" fillId="0" borderId="13" xfId="7" applyFont="1" applyFill="1" applyBorder="1" applyAlignment="1" applyProtection="1"/>
    <xf numFmtId="0" fontId="26" fillId="0" borderId="8" xfId="7" applyFont="1" applyFill="1" applyBorder="1" applyAlignment="1" applyProtection="1"/>
    <xf numFmtId="0" fontId="2" fillId="0" borderId="2" xfId="16" applyFont="1" applyBorder="1" applyAlignment="1" applyProtection="1">
      <alignment horizontal="left" indent="1"/>
    </xf>
    <xf numFmtId="0" fontId="2" fillId="0" borderId="15" xfId="0" applyFont="1" applyFill="1" applyBorder="1" applyProtection="1"/>
    <xf numFmtId="0" fontId="21" fillId="0" borderId="0" xfId="0" applyFont="1" applyFill="1" applyBorder="1"/>
    <xf numFmtId="0" fontId="20" fillId="0" borderId="0" xfId="0" applyFont="1" applyFill="1" applyBorder="1"/>
    <xf numFmtId="0" fontId="21" fillId="0" borderId="0" xfId="0" applyFont="1" applyFill="1" applyBorder="1" applyAlignment="1">
      <alignment horizontal="left"/>
    </xf>
    <xf numFmtId="0" fontId="0" fillId="10" borderId="0" xfId="0" applyFill="1" applyBorder="1"/>
    <xf numFmtId="0" fontId="2" fillId="10" borderId="0" xfId="0" applyFont="1" applyFill="1" applyBorder="1"/>
    <xf numFmtId="3" fontId="2" fillId="0" borderId="2" xfId="0" applyNumberFormat="1" applyFont="1" applyFill="1" applyBorder="1" applyAlignment="1" applyProtection="1">
      <alignment horizontal="right" wrapText="1"/>
    </xf>
    <xf numFmtId="0" fontId="2" fillId="0" borderId="9" xfId="0" applyFont="1" applyFill="1" applyBorder="1" applyProtection="1"/>
    <xf numFmtId="0" fontId="2" fillId="0" borderId="15" xfId="0" applyFont="1" applyBorder="1"/>
    <xf numFmtId="0" fontId="3" fillId="0" borderId="2" xfId="0" applyFont="1" applyFill="1" applyBorder="1" applyAlignment="1" applyProtection="1"/>
    <xf numFmtId="0" fontId="2" fillId="0" borderId="2" xfId="0" applyFont="1" applyFill="1" applyBorder="1" applyAlignment="1" applyProtection="1">
      <alignment horizontal="right" vertical="top" wrapText="1"/>
    </xf>
    <xf numFmtId="0" fontId="3" fillId="2" borderId="0" xfId="0" quotePrefix="1" applyNumberFormat="1" applyFont="1" applyFill="1" applyAlignment="1" applyProtection="1">
      <alignment horizontal="left"/>
    </xf>
    <xf numFmtId="0" fontId="2" fillId="4" borderId="9" xfId="0" applyFont="1" applyFill="1" applyBorder="1" applyProtection="1"/>
    <xf numFmtId="0" fontId="2" fillId="6" borderId="0" xfId="0" applyFont="1" applyFill="1" applyBorder="1"/>
    <xf numFmtId="0" fontId="3" fillId="0" borderId="0" xfId="17" applyFont="1" applyFill="1" applyBorder="1" applyProtection="1"/>
    <xf numFmtId="0" fontId="3" fillId="0" borderId="0" xfId="0" applyFont="1" applyFill="1" applyBorder="1" applyAlignment="1" applyProtection="1">
      <alignment horizontal="left"/>
    </xf>
    <xf numFmtId="0" fontId="29" fillId="0" borderId="8" xfId="0" applyFont="1" applyFill="1" applyBorder="1" applyProtection="1"/>
    <xf numFmtId="0" fontId="32" fillId="0" borderId="0" xfId="0" applyFont="1" applyFill="1" applyBorder="1" applyAlignment="1">
      <alignment wrapText="1"/>
    </xf>
    <xf numFmtId="1" fontId="2" fillId="0" borderId="1" xfId="18" applyNumberFormat="1" applyFont="1" applyBorder="1" applyAlignment="1" applyProtection="1">
      <alignment horizontal="right"/>
      <protection hidden="1"/>
    </xf>
    <xf numFmtId="164" fontId="36" fillId="6" borderId="1" xfId="0" applyNumberFormat="1" applyFont="1" applyFill="1" applyBorder="1" applyAlignment="1" applyProtection="1">
      <alignment horizontal="right" wrapText="1"/>
    </xf>
    <xf numFmtId="0" fontId="36" fillId="2" borderId="0" xfId="0" applyFont="1" applyFill="1" applyProtection="1"/>
    <xf numFmtId="0" fontId="36" fillId="0" borderId="0" xfId="0" applyFont="1"/>
    <xf numFmtId="0" fontId="36" fillId="0" borderId="2" xfId="0" applyFont="1" applyBorder="1" applyAlignment="1" applyProtection="1">
      <alignment horizontal="left" indent="1"/>
    </xf>
    <xf numFmtId="3" fontId="36" fillId="0" borderId="1" xfId="0" applyNumberFormat="1" applyFont="1" applyBorder="1" applyAlignment="1" applyProtection="1">
      <alignment horizontal="right" wrapText="1"/>
    </xf>
    <xf numFmtId="3" fontId="36" fillId="0" borderId="1" xfId="0" applyNumberFormat="1" applyFont="1" applyBorder="1" applyAlignment="1" applyProtection="1">
      <alignment horizontal="right"/>
    </xf>
    <xf numFmtId="0" fontId="36" fillId="0" borderId="1" xfId="0" applyFont="1" applyBorder="1" applyProtection="1"/>
    <xf numFmtId="0" fontId="36" fillId="0" borderId="2" xfId="0" applyFont="1" applyFill="1" applyBorder="1" applyAlignment="1" applyProtection="1">
      <alignment horizontal="left" indent="1"/>
    </xf>
    <xf numFmtId="0" fontId="36" fillId="0" borderId="2" xfId="0" applyFont="1" applyBorder="1" applyAlignment="1" applyProtection="1">
      <alignment horizontal="left" indent="2"/>
    </xf>
    <xf numFmtId="3" fontId="36" fillId="0" borderId="1" xfId="0" applyNumberFormat="1" applyFont="1" applyFill="1" applyBorder="1" applyAlignment="1" applyProtection="1">
      <alignment horizontal="right"/>
    </xf>
    <xf numFmtId="0" fontId="36" fillId="0" borderId="1" xfId="0" applyFont="1" applyFill="1" applyBorder="1" applyAlignment="1" applyProtection="1">
      <alignment horizontal="right"/>
    </xf>
    <xf numFmtId="0" fontId="36" fillId="0" borderId="1" xfId="0" applyFont="1" applyFill="1" applyBorder="1" applyProtection="1"/>
    <xf numFmtId="0" fontId="36" fillId="0" borderId="2" xfId="0" applyFont="1" applyFill="1" applyBorder="1" applyAlignment="1" applyProtection="1">
      <alignment horizontal="left" indent="2"/>
    </xf>
    <xf numFmtId="0" fontId="36" fillId="0" borderId="0" xfId="0" applyFont="1" applyBorder="1" applyAlignment="1">
      <alignment vertical="center"/>
    </xf>
    <xf numFmtId="0" fontId="36" fillId="2" borderId="0" xfId="0" applyFont="1" applyFill="1" applyBorder="1" applyProtection="1"/>
    <xf numFmtId="0" fontId="17" fillId="2" borderId="4" xfId="0" applyFont="1" applyFill="1" applyBorder="1" applyProtection="1"/>
    <xf numFmtId="0" fontId="17" fillId="2" borderId="4" xfId="0" applyFont="1" applyFill="1" applyBorder="1" applyAlignment="1" applyProtection="1">
      <alignment horizontal="left" indent="1"/>
    </xf>
    <xf numFmtId="0" fontId="17" fillId="2" borderId="4" xfId="0" applyFont="1" applyFill="1" applyBorder="1" applyAlignment="1" applyProtection="1">
      <alignment horizontal="left"/>
    </xf>
    <xf numFmtId="0" fontId="2" fillId="2" borderId="0" xfId="0" applyFont="1" applyFill="1" applyAlignment="1" applyProtection="1">
      <alignment horizontal="left" indent="1"/>
    </xf>
    <xf numFmtId="0" fontId="41" fillId="0" borderId="0" xfId="0" applyFont="1"/>
    <xf numFmtId="0" fontId="1" fillId="3" borderId="1" xfId="0" applyFont="1" applyFill="1" applyBorder="1" applyAlignment="1" applyProtection="1">
      <alignment horizontal="center"/>
    </xf>
    <xf numFmtId="0" fontId="1" fillId="0" borderId="1" xfId="0" applyFont="1" applyBorder="1" applyAlignment="1" applyProtection="1">
      <alignment horizontal="left" indent="1"/>
    </xf>
    <xf numFmtId="164" fontId="42" fillId="0" borderId="1" xfId="0" applyNumberFormat="1" applyFont="1" applyBorder="1" applyAlignment="1" applyProtection="1">
      <alignment horizontal="right" wrapText="1"/>
      <protection locked="0"/>
    </xf>
    <xf numFmtId="0" fontId="1" fillId="0" borderId="13" xfId="0" applyFont="1" applyBorder="1"/>
    <xf numFmtId="0" fontId="1" fillId="6" borderId="2" xfId="0" applyFont="1" applyFill="1" applyBorder="1" applyAlignment="1" applyProtection="1">
      <alignment horizontal="left"/>
    </xf>
    <xf numFmtId="0" fontId="36" fillId="2" borderId="0" xfId="0" applyFont="1" applyFill="1" applyAlignment="1" applyProtection="1">
      <alignment horizontal="left"/>
    </xf>
    <xf numFmtId="0" fontId="1" fillId="0" borderId="0" xfId="0" applyFont="1"/>
    <xf numFmtId="0" fontId="40" fillId="0" borderId="14" xfId="0" applyFont="1" applyFill="1" applyBorder="1" applyAlignment="1" applyProtection="1">
      <alignment horizontal="right"/>
    </xf>
    <xf numFmtId="0" fontId="40" fillId="0" borderId="11" xfId="0" applyFont="1" applyFill="1" applyBorder="1" applyAlignment="1" applyProtection="1">
      <alignment horizontal="right"/>
    </xf>
    <xf numFmtId="0" fontId="40" fillId="0" borderId="15" xfId="0" applyFont="1" applyFill="1" applyBorder="1" applyAlignment="1" applyProtection="1">
      <alignment horizontal="right" wrapText="1"/>
    </xf>
    <xf numFmtId="0" fontId="36" fillId="0" borderId="1" xfId="0" applyFont="1" applyFill="1" applyBorder="1" applyAlignment="1" applyProtection="1">
      <alignment horizontal="center"/>
    </xf>
    <xf numFmtId="0" fontId="36" fillId="0" borderId="4" xfId="0" applyFont="1" applyFill="1" applyBorder="1" applyProtection="1"/>
    <xf numFmtId="164" fontId="36" fillId="0" borderId="1" xfId="0" applyNumberFormat="1" applyFont="1" applyFill="1" applyBorder="1" applyAlignment="1" applyProtection="1">
      <alignment horizontal="right" wrapText="1"/>
    </xf>
    <xf numFmtId="164" fontId="1" fillId="6" borderId="1" xfId="0" applyNumberFormat="1" applyFont="1" applyFill="1" applyBorder="1" applyAlignment="1" applyProtection="1">
      <alignment horizontal="right" wrapText="1"/>
    </xf>
    <xf numFmtId="1" fontId="2" fillId="0" borderId="0" xfId="18" applyNumberFormat="1" applyFont="1" applyBorder="1" applyAlignment="1" applyProtection="1">
      <alignment horizontal="right"/>
      <protection hidden="1"/>
    </xf>
    <xf numFmtId="0" fontId="36" fillId="0" borderId="3" xfId="0" applyFont="1" applyFill="1" applyBorder="1" applyProtection="1"/>
    <xf numFmtId="0" fontId="36" fillId="0" borderId="2" xfId="0" applyFont="1" applyFill="1" applyBorder="1" applyAlignment="1" applyProtection="1"/>
    <xf numFmtId="3" fontId="36" fillId="0" borderId="1" xfId="0" applyNumberFormat="1" applyFont="1" applyFill="1" applyBorder="1" applyAlignment="1" applyProtection="1">
      <alignment horizontal="right" wrapText="1"/>
    </xf>
    <xf numFmtId="0" fontId="1" fillId="0" borderId="2" xfId="0" applyFont="1" applyFill="1" applyBorder="1" applyAlignment="1" applyProtection="1"/>
    <xf numFmtId="0" fontId="17" fillId="0" borderId="3" xfId="0" applyFont="1" applyFill="1" applyBorder="1" applyProtection="1"/>
    <xf numFmtId="0" fontId="36" fillId="0" borderId="2" xfId="0" applyFont="1" applyFill="1" applyBorder="1" applyAlignment="1" applyProtection="1">
      <alignment vertical="top"/>
    </xf>
    <xf numFmtId="0" fontId="36" fillId="0" borderId="2" xfId="0" applyFont="1" applyFill="1" applyBorder="1" applyProtection="1"/>
    <xf numFmtId="0" fontId="36" fillId="0" borderId="1" xfId="0" applyFont="1" applyFill="1" applyBorder="1" applyAlignment="1" applyProtection="1">
      <alignment horizontal="left" indent="1"/>
    </xf>
    <xf numFmtId="0" fontId="2" fillId="0" borderId="2" xfId="0" applyFont="1" applyFill="1" applyBorder="1" applyAlignment="1" applyProtection="1">
      <alignment vertical="top"/>
    </xf>
    <xf numFmtId="0" fontId="40" fillId="0" borderId="1" xfId="0" applyFont="1" applyFill="1" applyBorder="1" applyAlignment="1" applyProtection="1">
      <alignment horizontal="right"/>
    </xf>
    <xf numFmtId="164" fontId="36" fillId="0" borderId="1" xfId="0" applyNumberFormat="1" applyFont="1" applyFill="1" applyBorder="1" applyAlignment="1" applyProtection="1">
      <alignment horizontal="right" wrapText="1"/>
      <protection locked="0"/>
    </xf>
    <xf numFmtId="0" fontId="36" fillId="2" borderId="15" xfId="0" applyFont="1" applyFill="1" applyBorder="1" applyProtection="1"/>
    <xf numFmtId="0" fontId="36" fillId="0" borderId="15" xfId="0" applyFont="1" applyFill="1" applyBorder="1" applyProtection="1"/>
    <xf numFmtId="0" fontId="36" fillId="0" borderId="15" xfId="0" applyFont="1" applyFill="1" applyBorder="1" applyAlignment="1" applyProtection="1">
      <alignment horizontal="right"/>
    </xf>
    <xf numFmtId="0" fontId="36" fillId="0" borderId="15" xfId="0" applyFont="1" applyBorder="1"/>
    <xf numFmtId="0" fontId="36" fillId="0" borderId="14" xfId="0" applyFont="1" applyFill="1" applyBorder="1" applyAlignment="1" applyProtection="1">
      <alignment horizontal="right"/>
    </xf>
    <xf numFmtId="0" fontId="36" fillId="0" borderId="11" xfId="0" applyFont="1" applyFill="1" applyBorder="1" applyAlignment="1" applyProtection="1">
      <alignment horizontal="right"/>
    </xf>
    <xf numFmtId="0" fontId="40" fillId="0" borderId="11" xfId="0" applyFont="1" applyFill="1" applyBorder="1" applyAlignment="1" applyProtection="1">
      <alignment horizontal="right" wrapText="1"/>
    </xf>
    <xf numFmtId="0" fontId="40" fillId="0" borderId="14" xfId="0" applyFont="1" applyFill="1" applyBorder="1" applyAlignment="1" applyProtection="1">
      <alignment horizontal="right" wrapText="1"/>
    </xf>
    <xf numFmtId="0" fontId="43" fillId="0" borderId="0" xfId="0" applyFont="1" applyFill="1" applyBorder="1"/>
    <xf numFmtId="0" fontId="36" fillId="0" borderId="1" xfId="0" applyFont="1" applyFill="1" applyBorder="1" applyAlignment="1" applyProtection="1">
      <alignment horizontal="right" wrapText="1"/>
    </xf>
    <xf numFmtId="0" fontId="36" fillId="0" borderId="1" xfId="0" applyFont="1" applyFill="1" applyBorder="1" applyAlignment="1" applyProtection="1"/>
    <xf numFmtId="0" fontId="1" fillId="0" borderId="1" xfId="0" applyFont="1" applyFill="1" applyBorder="1" applyAlignment="1" applyProtection="1">
      <alignment horizontal="left"/>
    </xf>
    <xf numFmtId="0" fontId="1" fillId="0" borderId="11" xfId="0" applyFont="1" applyFill="1" applyBorder="1" applyAlignment="1" applyProtection="1">
      <alignment horizontal="left"/>
    </xf>
    <xf numFmtId="0" fontId="1" fillId="0" borderId="15" xfId="0" applyFont="1" applyFill="1" applyBorder="1" applyAlignment="1" applyProtection="1">
      <alignment horizontal="left"/>
    </xf>
    <xf numFmtId="1" fontId="1" fillId="0" borderId="1" xfId="18" applyNumberFormat="1" applyFont="1" applyBorder="1" applyAlignment="1" applyProtection="1">
      <alignment horizontal="right"/>
      <protection hidden="1"/>
    </xf>
    <xf numFmtId="0" fontId="38" fillId="5" borderId="14" xfId="0" applyFont="1" applyFill="1" applyBorder="1" applyAlignment="1" applyProtection="1">
      <alignment horizontal="right" wrapText="1"/>
    </xf>
    <xf numFmtId="0" fontId="1" fillId="2" borderId="0" xfId="0" applyFont="1" applyFill="1" applyProtection="1"/>
    <xf numFmtId="0" fontId="1" fillId="0" borderId="10" xfId="0" applyFont="1" applyBorder="1"/>
    <xf numFmtId="3" fontId="1" fillId="0" borderId="1" xfId="0" applyNumberFormat="1" applyFont="1" applyFill="1" applyBorder="1" applyAlignment="1" applyProtection="1">
      <alignment horizontal="right" wrapText="1"/>
    </xf>
    <xf numFmtId="0" fontId="1" fillId="0" borderId="2" xfId="0" applyFont="1" applyFill="1" applyBorder="1" applyAlignment="1" applyProtection="1">
      <alignment horizontal="left" indent="1"/>
    </xf>
    <xf numFmtId="0" fontId="1" fillId="0" borderId="4" xfId="0" applyFont="1" applyFill="1" applyBorder="1" applyProtection="1"/>
    <xf numFmtId="0" fontId="1" fillId="0" borderId="7" xfId="0" applyFont="1" applyFill="1" applyBorder="1" applyAlignment="1" applyProtection="1">
      <alignment horizontal="left" indent="1"/>
    </xf>
    <xf numFmtId="0" fontId="1" fillId="0" borderId="12" xfId="0" applyFont="1" applyFill="1" applyBorder="1" applyProtection="1"/>
    <xf numFmtId="0" fontId="1" fillId="0" borderId="9" xfId="0" applyFont="1" applyBorder="1"/>
    <xf numFmtId="0" fontId="1" fillId="0" borderId="2" xfId="16" applyFont="1" applyBorder="1" applyAlignment="1" applyProtection="1">
      <alignment horizontal="left" indent="1"/>
    </xf>
    <xf numFmtId="0" fontId="1" fillId="0" borderId="5" xfId="0" applyFont="1" applyFill="1" applyBorder="1" applyAlignment="1" applyProtection="1">
      <alignment horizontal="left" indent="1"/>
    </xf>
    <xf numFmtId="0" fontId="1" fillId="0" borderId="13" xfId="0" applyFont="1" applyFill="1" applyBorder="1" applyProtection="1"/>
    <xf numFmtId="0" fontId="1" fillId="0" borderId="8" xfId="0" applyFont="1" applyBorder="1"/>
    <xf numFmtId="0" fontId="1" fillId="0" borderId="6" xfId="0" applyFont="1" applyFill="1" applyBorder="1" applyAlignment="1" applyProtection="1">
      <alignment horizontal="left" indent="1"/>
    </xf>
    <xf numFmtId="0" fontId="1" fillId="0" borderId="0" xfId="0" applyFont="1" applyFill="1" applyBorder="1" applyProtection="1"/>
    <xf numFmtId="0" fontId="3" fillId="4" borderId="2" xfId="0" applyFont="1" applyFill="1" applyBorder="1" applyProtection="1"/>
    <xf numFmtId="0" fontId="1" fillId="0" borderId="2" xfId="0" applyFont="1" applyBorder="1" applyAlignment="1" applyProtection="1">
      <alignment horizontal="left" indent="1"/>
    </xf>
    <xf numFmtId="0" fontId="1" fillId="2" borderId="4" xfId="0" applyFont="1" applyFill="1" applyBorder="1" applyProtection="1"/>
    <xf numFmtId="0" fontId="1" fillId="2" borderId="3" xfId="0" applyFont="1" applyFill="1" applyBorder="1" applyProtection="1"/>
    <xf numFmtId="0" fontId="1" fillId="4" borderId="4" xfId="0" applyFont="1" applyFill="1" applyBorder="1" applyAlignment="1" applyProtection="1">
      <alignment vertical="top" wrapText="1"/>
    </xf>
    <xf numFmtId="0" fontId="1" fillId="4" borderId="3" xfId="0" applyFont="1" applyFill="1" applyBorder="1" applyAlignment="1" applyProtection="1">
      <alignment vertical="top" wrapText="1"/>
    </xf>
    <xf numFmtId="0" fontId="1" fillId="0" borderId="2" xfId="0" applyFont="1" applyFill="1" applyBorder="1" applyAlignment="1" applyProtection="1">
      <alignment horizontal="left" indent="2"/>
    </xf>
    <xf numFmtId="0" fontId="1" fillId="0" borderId="2" xfId="0" applyFont="1" applyBorder="1" applyAlignment="1" applyProtection="1">
      <alignment horizontal="left" indent="2"/>
    </xf>
    <xf numFmtId="0" fontId="38" fillId="5" borderId="11" xfId="0" applyFont="1" applyFill="1" applyBorder="1" applyAlignment="1" applyProtection="1">
      <alignment horizontal="right" wrapText="1"/>
    </xf>
    <xf numFmtId="0" fontId="38" fillId="5" borderId="11" xfId="0" applyFont="1" applyFill="1" applyBorder="1" applyAlignment="1" applyProtection="1">
      <alignment horizontal="right"/>
    </xf>
    <xf numFmtId="0" fontId="1" fillId="10" borderId="2" xfId="0" applyFont="1" applyFill="1" applyBorder="1" applyAlignment="1" applyProtection="1">
      <alignment horizontal="left"/>
    </xf>
    <xf numFmtId="0" fontId="36" fillId="10" borderId="4" xfId="0" applyFont="1" applyFill="1" applyBorder="1" applyAlignment="1" applyProtection="1">
      <alignment horizontal="left"/>
    </xf>
    <xf numFmtId="0" fontId="36" fillId="10" borderId="4" xfId="0" applyFont="1" applyFill="1" applyBorder="1" applyProtection="1"/>
    <xf numFmtId="0" fontId="38" fillId="5" borderId="14" xfId="0" applyFont="1" applyFill="1" applyBorder="1" applyAlignment="1" applyProtection="1">
      <alignment horizontal="center"/>
    </xf>
    <xf numFmtId="0" fontId="1" fillId="4" borderId="1" xfId="0" applyFont="1" applyFill="1" applyBorder="1" applyAlignment="1" applyProtection="1">
      <alignment horizontal="right"/>
    </xf>
    <xf numFmtId="0" fontId="1" fillId="0" borderId="2" xfId="0" applyFont="1" applyBorder="1"/>
    <xf numFmtId="0" fontId="1" fillId="0" borderId="7" xfId="0" applyFont="1" applyBorder="1"/>
    <xf numFmtId="0" fontId="1" fillId="0" borderId="12" xfId="0" applyFont="1" applyBorder="1"/>
    <xf numFmtId="3" fontId="1" fillId="0" borderId="0" xfId="0" applyNumberFormat="1" applyFont="1" applyBorder="1"/>
    <xf numFmtId="0" fontId="1" fillId="0" borderId="2" xfId="0" applyFont="1" applyBorder="1" applyAlignment="1">
      <alignment horizontal="left" wrapText="1"/>
    </xf>
    <xf numFmtId="0" fontId="1" fillId="0" borderId="4" xfId="0" applyFont="1" applyBorder="1" applyAlignment="1">
      <alignment horizontal="left" wrapText="1"/>
    </xf>
    <xf numFmtId="0" fontId="3" fillId="4" borderId="1" xfId="0" applyFont="1" applyFill="1" applyBorder="1" applyAlignment="1" applyProtection="1">
      <alignment horizontal="left" wrapText="1"/>
    </xf>
    <xf numFmtId="0" fontId="3" fillId="4" borderId="1" xfId="0" applyFont="1" applyFill="1" applyBorder="1" applyAlignment="1" applyProtection="1"/>
    <xf numFmtId="166" fontId="8" fillId="5" borderId="4" xfId="0" applyNumberFormat="1" applyFont="1" applyFill="1" applyBorder="1" applyAlignment="1" applyProtection="1">
      <alignment horizontal="left" wrapText="1"/>
    </xf>
    <xf numFmtId="0" fontId="2" fillId="0" borderId="0" xfId="0" applyFont="1" applyFill="1" applyBorder="1" applyAlignment="1">
      <alignment horizontal="center" wrapText="1"/>
    </xf>
    <xf numFmtId="0" fontId="10" fillId="5" borderId="2" xfId="0" applyFont="1" applyFill="1" applyBorder="1" applyAlignment="1" applyProtection="1">
      <alignment horizontal="center"/>
    </xf>
    <xf numFmtId="0" fontId="10" fillId="5" borderId="4" xfId="0" applyFont="1" applyFill="1" applyBorder="1" applyAlignment="1" applyProtection="1">
      <alignment horizontal="center"/>
    </xf>
    <xf numFmtId="0" fontId="10" fillId="5" borderId="3" xfId="0" applyFont="1" applyFill="1" applyBorder="1" applyAlignment="1" applyProtection="1">
      <alignment horizontal="center"/>
    </xf>
    <xf numFmtId="0" fontId="38" fillId="5" borderId="2" xfId="0" applyFont="1" applyFill="1" applyBorder="1" applyAlignment="1" applyProtection="1">
      <alignment horizontal="center"/>
    </xf>
    <xf numFmtId="0" fontId="38" fillId="5" borderId="4" xfId="0" applyFont="1" applyFill="1" applyBorder="1" applyAlignment="1" applyProtection="1">
      <alignment horizontal="center"/>
    </xf>
    <xf numFmtId="0" fontId="38" fillId="5" borderId="3" xfId="0" applyFont="1" applyFill="1" applyBorder="1" applyAlignment="1" applyProtection="1">
      <alignment horizontal="center"/>
    </xf>
    <xf numFmtId="0" fontId="10" fillId="5" borderId="5" xfId="0" applyFont="1" applyFill="1" applyBorder="1" applyAlignment="1" applyProtection="1">
      <alignment horizontal="center" wrapText="1"/>
    </xf>
    <xf numFmtId="0" fontId="10" fillId="5" borderId="8" xfId="0" applyFont="1" applyFill="1" applyBorder="1" applyAlignment="1" applyProtection="1">
      <alignment horizontal="center" wrapText="1"/>
    </xf>
    <xf numFmtId="0" fontId="3" fillId="4" borderId="5" xfId="0" applyFont="1" applyFill="1" applyBorder="1" applyAlignment="1" applyProtection="1">
      <alignment vertical="top" wrapText="1"/>
    </xf>
    <xf numFmtId="0" fontId="3" fillId="0" borderId="7" xfId="0" applyFont="1" applyBorder="1" applyAlignment="1">
      <alignment vertical="top" wrapText="1"/>
    </xf>
    <xf numFmtId="0" fontId="10" fillId="5" borderId="5" xfId="0" applyFont="1" applyFill="1" applyBorder="1" applyAlignment="1" applyProtection="1">
      <alignment horizontal="center"/>
    </xf>
    <xf numFmtId="0" fontId="10" fillId="5" borderId="8" xfId="0" applyFont="1" applyFill="1" applyBorder="1" applyAlignment="1" applyProtection="1">
      <alignment horizontal="center"/>
    </xf>
    <xf numFmtId="0" fontId="38" fillId="5" borderId="14" xfId="0" applyFont="1" applyFill="1" applyBorder="1" applyAlignment="1" applyProtection="1">
      <alignment horizontal="right" wrapText="1"/>
    </xf>
    <xf numFmtId="0" fontId="39" fillId="0" borderId="11" xfId="0" applyFont="1" applyBorder="1" applyAlignment="1">
      <alignment horizontal="right" wrapText="1"/>
    </xf>
    <xf numFmtId="0" fontId="2" fillId="4" borderId="14" xfId="0" applyFont="1" applyFill="1" applyBorder="1" applyAlignment="1" applyProtection="1">
      <alignment horizontal="right" wrapText="1"/>
    </xf>
    <xf numFmtId="0" fontId="2" fillId="4" borderId="15" xfId="0" applyFont="1" applyFill="1" applyBorder="1" applyAlignment="1" applyProtection="1">
      <alignment horizontal="right" wrapText="1"/>
    </xf>
    <xf numFmtId="0" fontId="2" fillId="4" borderId="11" xfId="0" applyFont="1" applyFill="1" applyBorder="1" applyAlignment="1" applyProtection="1">
      <alignment horizontal="right" wrapText="1"/>
    </xf>
    <xf numFmtId="0" fontId="10" fillId="5" borderId="2" xfId="0" applyFont="1" applyFill="1" applyBorder="1" applyAlignment="1" applyProtection="1">
      <alignment horizontal="center" wrapText="1"/>
    </xf>
    <xf numFmtId="0" fontId="10" fillId="5" borderId="4" xfId="0" applyFont="1" applyFill="1" applyBorder="1" applyAlignment="1" applyProtection="1">
      <alignment horizontal="center" wrapText="1"/>
    </xf>
    <xf numFmtId="0" fontId="10" fillId="5" borderId="3" xfId="0" applyFont="1" applyFill="1" applyBorder="1" applyAlignment="1" applyProtection="1">
      <alignment horizontal="center" wrapText="1"/>
    </xf>
    <xf numFmtId="0" fontId="2" fillId="2" borderId="5" xfId="0" applyFont="1" applyFill="1" applyBorder="1" applyAlignment="1" applyProtection="1">
      <alignment wrapText="1"/>
      <protection locked="0"/>
    </xf>
    <xf numFmtId="0" fontId="2" fillId="0" borderId="13" xfId="0" applyFont="1" applyBorder="1" applyAlignment="1" applyProtection="1">
      <alignment wrapText="1"/>
      <protection locked="0"/>
    </xf>
    <xf numFmtId="0" fontId="2" fillId="0" borderId="8" xfId="0" applyFont="1" applyBorder="1" applyAlignment="1" applyProtection="1">
      <alignment wrapText="1"/>
      <protection locked="0"/>
    </xf>
    <xf numFmtId="0" fontId="2" fillId="0" borderId="6" xfId="0" applyFont="1" applyBorder="1" applyAlignment="1" applyProtection="1">
      <alignment wrapText="1"/>
      <protection locked="0"/>
    </xf>
    <xf numFmtId="0" fontId="2" fillId="0" borderId="0" xfId="0" applyFont="1" applyAlignment="1" applyProtection="1">
      <alignment wrapText="1"/>
      <protection locked="0"/>
    </xf>
    <xf numFmtId="0" fontId="2" fillId="0" borderId="9" xfId="0" applyFont="1" applyBorder="1" applyAlignment="1" applyProtection="1">
      <alignment wrapText="1"/>
      <protection locked="0"/>
    </xf>
    <xf numFmtId="0" fontId="2" fillId="0" borderId="7" xfId="0" applyFont="1" applyBorder="1" applyAlignment="1" applyProtection="1">
      <alignment wrapText="1"/>
      <protection locked="0"/>
    </xf>
    <xf numFmtId="0" fontId="2" fillId="0" borderId="12" xfId="0" applyFont="1" applyBorder="1" applyAlignment="1" applyProtection="1">
      <alignment wrapText="1"/>
      <protection locked="0"/>
    </xf>
    <xf numFmtId="0" fontId="2" fillId="0" borderId="10" xfId="0" applyFont="1" applyBorder="1" applyAlignment="1" applyProtection="1">
      <alignment wrapText="1"/>
      <protection locked="0"/>
    </xf>
    <xf numFmtId="0" fontId="0" fillId="0" borderId="13" xfId="0" applyBorder="1" applyAlignment="1" applyProtection="1">
      <alignment wrapText="1"/>
      <protection locked="0"/>
    </xf>
    <xf numFmtId="0" fontId="0" fillId="0" borderId="8" xfId="0" applyBorder="1" applyAlignment="1" applyProtection="1">
      <alignment wrapText="1"/>
      <protection locked="0"/>
    </xf>
    <xf numFmtId="0" fontId="0" fillId="0" borderId="6" xfId="0" applyBorder="1" applyAlignment="1" applyProtection="1">
      <alignment wrapText="1"/>
      <protection locked="0"/>
    </xf>
    <xf numFmtId="0" fontId="0" fillId="0" borderId="0" xfId="0" applyAlignment="1" applyProtection="1">
      <alignment wrapText="1"/>
      <protection locked="0"/>
    </xf>
    <xf numFmtId="0" fontId="0" fillId="0" borderId="9" xfId="0" applyBorder="1" applyAlignment="1" applyProtection="1">
      <alignment wrapText="1"/>
      <protection locked="0"/>
    </xf>
    <xf numFmtId="0" fontId="0" fillId="0" borderId="7" xfId="0" applyBorder="1" applyAlignment="1" applyProtection="1">
      <alignment wrapText="1"/>
      <protection locked="0"/>
    </xf>
    <xf numFmtId="0" fontId="0" fillId="0" borderId="12" xfId="0" applyBorder="1" applyAlignment="1" applyProtection="1">
      <alignment wrapText="1"/>
      <protection locked="0"/>
    </xf>
    <xf numFmtId="0" fontId="0" fillId="0" borderId="10" xfId="0" applyBorder="1" applyAlignment="1" applyProtection="1">
      <alignment wrapText="1"/>
      <protection locked="0"/>
    </xf>
    <xf numFmtId="0" fontId="10" fillId="5" borderId="14" xfId="0" applyFont="1" applyFill="1" applyBorder="1" applyAlignment="1" applyProtection="1">
      <alignment horizontal="right" wrapText="1"/>
    </xf>
    <xf numFmtId="0" fontId="0" fillId="0" borderId="15" xfId="0" applyBorder="1" applyAlignment="1">
      <alignment horizontal="right" wrapText="1"/>
    </xf>
    <xf numFmtId="0" fontId="0" fillId="0" borderId="11" xfId="0" applyBorder="1" applyAlignment="1">
      <alignment horizontal="right" wrapText="1"/>
    </xf>
    <xf numFmtId="0" fontId="1" fillId="0" borderId="1" xfId="0" applyFont="1" applyFill="1" applyBorder="1" applyAlignment="1" applyProtection="1">
      <alignment horizontal="left"/>
    </xf>
    <xf numFmtId="0" fontId="3" fillId="0" borderId="2" xfId="0" applyFont="1" applyFill="1" applyBorder="1" applyAlignment="1" applyProtection="1">
      <alignment horizontal="left" wrapText="1"/>
    </xf>
    <xf numFmtId="0" fontId="3" fillId="0" borderId="4" xfId="0" applyFont="1" applyFill="1" applyBorder="1" applyAlignment="1" applyProtection="1">
      <alignment horizontal="left" wrapText="1"/>
    </xf>
    <xf numFmtId="0" fontId="3" fillId="0" borderId="3" xfId="0" applyFont="1" applyFill="1" applyBorder="1" applyAlignment="1" applyProtection="1">
      <alignment horizontal="left" wrapText="1"/>
    </xf>
    <xf numFmtId="0" fontId="29" fillId="3" borderId="0" xfId="0" applyFont="1" applyFill="1" applyBorder="1" applyAlignment="1" applyProtection="1">
      <alignment horizontal="left"/>
    </xf>
    <xf numFmtId="0" fontId="29" fillId="13" borderId="13" xfId="0" applyFont="1" applyFill="1" applyBorder="1" applyAlignment="1" applyProtection="1">
      <alignment horizontal="right"/>
    </xf>
    <xf numFmtId="0" fontId="32" fillId="0" borderId="0" xfId="0" applyFont="1" applyFill="1" applyBorder="1" applyAlignment="1">
      <alignment horizontal="left" wrapText="1"/>
    </xf>
    <xf numFmtId="0" fontId="1" fillId="0" borderId="2" xfId="0" applyFont="1" applyFill="1" applyBorder="1" applyAlignment="1" applyProtection="1">
      <alignment horizontal="left" wrapText="1"/>
    </xf>
    <xf numFmtId="0" fontId="1" fillId="0" borderId="3" xfId="0" applyFont="1" applyFill="1" applyBorder="1" applyAlignment="1" applyProtection="1">
      <alignment horizontal="left" wrapText="1"/>
    </xf>
    <xf numFmtId="0" fontId="3" fillId="0" borderId="5" xfId="0" applyFont="1" applyFill="1" applyBorder="1" applyAlignment="1" applyProtection="1">
      <alignment horizontal="left" wrapText="1"/>
    </xf>
    <xf numFmtId="0" fontId="3" fillId="0" borderId="13" xfId="0" applyFont="1" applyFill="1" applyBorder="1" applyAlignment="1" applyProtection="1">
      <alignment horizontal="left" wrapText="1"/>
    </xf>
    <xf numFmtId="0" fontId="3" fillId="0" borderId="8" xfId="0" applyFont="1" applyFill="1" applyBorder="1" applyAlignment="1" applyProtection="1">
      <alignment horizontal="left" wrapText="1"/>
    </xf>
    <xf numFmtId="0" fontId="3" fillId="0" borderId="6" xfId="0" applyFont="1" applyFill="1" applyBorder="1" applyAlignment="1" applyProtection="1">
      <alignment horizontal="left" wrapText="1"/>
    </xf>
    <xf numFmtId="0" fontId="3" fillId="0" borderId="0" xfId="0" applyFont="1" applyFill="1" applyBorder="1" applyAlignment="1" applyProtection="1">
      <alignment horizontal="left" wrapText="1"/>
    </xf>
    <xf numFmtId="0" fontId="3" fillId="0" borderId="9" xfId="0" applyFont="1" applyFill="1" applyBorder="1" applyAlignment="1" applyProtection="1">
      <alignment horizontal="left" wrapText="1"/>
    </xf>
    <xf numFmtId="0" fontId="3" fillId="0" borderId="7" xfId="0" applyFont="1" applyFill="1" applyBorder="1" applyAlignment="1" applyProtection="1">
      <alignment horizontal="left" wrapText="1"/>
    </xf>
    <xf numFmtId="0" fontId="3" fillId="0" borderId="12" xfId="0" applyFont="1" applyFill="1" applyBorder="1" applyAlignment="1" applyProtection="1">
      <alignment horizontal="left" wrapText="1"/>
    </xf>
    <xf numFmtId="0" fontId="3" fillId="0" borderId="10" xfId="0" applyFont="1" applyFill="1" applyBorder="1" applyAlignment="1" applyProtection="1">
      <alignment horizontal="left" wrapText="1"/>
    </xf>
    <xf numFmtId="0" fontId="3" fillId="0" borderId="2" xfId="0" applyFont="1" applyBorder="1" applyAlignment="1">
      <alignment horizontal="center"/>
    </xf>
    <xf numFmtId="0" fontId="0" fillId="0" borderId="3" xfId="0" applyBorder="1" applyAlignment="1"/>
    <xf numFmtId="0" fontId="3" fillId="0" borderId="3" xfId="0" applyFont="1" applyBorder="1" applyAlignment="1">
      <alignment horizontal="center"/>
    </xf>
    <xf numFmtId="0" fontId="3" fillId="9" borderId="5" xfId="0" applyFont="1" applyFill="1" applyBorder="1" applyAlignment="1" applyProtection="1">
      <alignment horizontal="center" wrapText="1"/>
    </xf>
    <xf numFmtId="0" fontId="3" fillId="9" borderId="8" xfId="0" applyFont="1" applyFill="1" applyBorder="1" applyAlignment="1" applyProtection="1">
      <alignment horizontal="center" wrapText="1"/>
    </xf>
    <xf numFmtId="0" fontId="3" fillId="9" borderId="6" xfId="0" applyFont="1" applyFill="1" applyBorder="1" applyAlignment="1" applyProtection="1">
      <alignment horizontal="center" wrapText="1"/>
    </xf>
    <xf numFmtId="0" fontId="3" fillId="9" borderId="9" xfId="0" applyFont="1" applyFill="1" applyBorder="1" applyAlignment="1" applyProtection="1">
      <alignment horizontal="center" wrapText="1"/>
    </xf>
    <xf numFmtId="0" fontId="0" fillId="9" borderId="7" xfId="0" applyFill="1" applyBorder="1" applyAlignment="1">
      <alignment wrapText="1"/>
    </xf>
    <xf numFmtId="0" fontId="0" fillId="9" borderId="10" xfId="0" applyFill="1" applyBorder="1" applyAlignment="1">
      <alignment wrapText="1"/>
    </xf>
    <xf numFmtId="0" fontId="3" fillId="7" borderId="5" xfId="0" applyFont="1" applyFill="1" applyBorder="1" applyAlignment="1">
      <alignment horizontal="center" wrapText="1"/>
    </xf>
    <xf numFmtId="0" fontId="3" fillId="7" borderId="8" xfId="0" applyFont="1" applyFill="1" applyBorder="1" applyAlignment="1">
      <alignment horizontal="center" wrapText="1"/>
    </xf>
    <xf numFmtId="0" fontId="3" fillId="7" borderId="6" xfId="0" applyFont="1" applyFill="1" applyBorder="1" applyAlignment="1">
      <alignment horizontal="center" wrapText="1"/>
    </xf>
    <xf numFmtId="0" fontId="3" fillId="7" borderId="9" xfId="0" applyFont="1" applyFill="1" applyBorder="1" applyAlignment="1">
      <alignment horizontal="center" wrapText="1"/>
    </xf>
    <xf numFmtId="0" fontId="3" fillId="7" borderId="7" xfId="0" applyFont="1" applyFill="1" applyBorder="1" applyAlignment="1">
      <alignment horizontal="center" wrapText="1"/>
    </xf>
    <xf numFmtId="0" fontId="3" fillId="7" borderId="10" xfId="0" applyFont="1" applyFill="1" applyBorder="1" applyAlignment="1">
      <alignment horizontal="center" wrapText="1"/>
    </xf>
    <xf numFmtId="0" fontId="2" fillId="0" borderId="7" xfId="0" applyFont="1" applyBorder="1" applyAlignment="1">
      <alignment horizontal="center"/>
    </xf>
    <xf numFmtId="0" fontId="2" fillId="0" borderId="10" xfId="0" applyFont="1" applyBorder="1" applyAlignment="1">
      <alignment horizontal="center"/>
    </xf>
    <xf numFmtId="0" fontId="3" fillId="2" borderId="5" xfId="0" applyFont="1" applyFill="1" applyBorder="1" applyAlignment="1" applyProtection="1">
      <alignment horizontal="center"/>
    </xf>
    <xf numFmtId="0" fontId="3" fillId="2" borderId="8" xfId="0" applyFont="1" applyFill="1" applyBorder="1" applyAlignment="1" applyProtection="1">
      <alignment horizontal="center"/>
    </xf>
    <xf numFmtId="0" fontId="3" fillId="0" borderId="2" xfId="0" applyFont="1" applyBorder="1" applyAlignment="1">
      <alignment horizontal="center" wrapText="1"/>
    </xf>
    <xf numFmtId="0" fontId="3" fillId="0" borderId="3" xfId="0" applyFont="1" applyBorder="1" applyAlignment="1">
      <alignment horizontal="center" wrapText="1"/>
    </xf>
    <xf numFmtId="0" fontId="2" fillId="8" borderId="1" xfId="0"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applyAlignment="1"/>
    <xf numFmtId="0" fontId="3" fillId="0" borderId="1" xfId="0" applyFont="1" applyBorder="1" applyAlignment="1">
      <alignment horizontal="left"/>
    </xf>
    <xf numFmtId="0" fontId="19" fillId="0" borderId="1" xfId="0" applyFont="1" applyBorder="1" applyAlignment="1">
      <alignment horizontal="left"/>
    </xf>
    <xf numFmtId="0" fontId="18" fillId="0" borderId="1" xfId="0" applyFont="1" applyBorder="1" applyAlignment="1"/>
    <xf numFmtId="0" fontId="3" fillId="0" borderId="14" xfId="0" applyFont="1" applyBorder="1" applyAlignment="1">
      <alignment horizontal="right" wrapText="1"/>
    </xf>
    <xf numFmtId="0" fontId="3" fillId="0" borderId="15" xfId="0" applyFont="1" applyBorder="1" applyAlignment="1">
      <alignment horizontal="right" wrapText="1"/>
    </xf>
    <xf numFmtId="0" fontId="3" fillId="0" borderId="11" xfId="0" applyFont="1" applyBorder="1" applyAlignment="1">
      <alignment horizontal="right" wrapText="1"/>
    </xf>
    <xf numFmtId="0" fontId="3" fillId="12" borderId="14" xfId="0" applyFont="1" applyFill="1" applyBorder="1" applyAlignment="1">
      <alignment horizontal="center" wrapText="1"/>
    </xf>
    <xf numFmtId="0" fontId="3" fillId="12" borderId="15" xfId="0" applyFont="1" applyFill="1" applyBorder="1" applyAlignment="1">
      <alignment horizontal="center" wrapText="1"/>
    </xf>
    <xf numFmtId="0" fontId="3" fillId="12" borderId="11" xfId="0" applyFont="1" applyFill="1" applyBorder="1" applyAlignment="1">
      <alignment horizontal="center" wrapText="1"/>
    </xf>
    <xf numFmtId="0" fontId="3" fillId="0" borderId="5" xfId="0" applyFont="1" applyBorder="1" applyAlignment="1">
      <alignment horizontal="center" wrapText="1"/>
    </xf>
    <xf numFmtId="0" fontId="18" fillId="0" borderId="8" xfId="0" applyFont="1" applyBorder="1"/>
    <xf numFmtId="0" fontId="18" fillId="0" borderId="7" xfId="0" applyFont="1" applyBorder="1"/>
    <xf numFmtId="0" fontId="18" fillId="0" borderId="10" xfId="0" applyFont="1" applyBorder="1"/>
    <xf numFmtId="0" fontId="3" fillId="0" borderId="8" xfId="0" applyFont="1" applyBorder="1" applyAlignment="1">
      <alignment horizontal="center" wrapText="1"/>
    </xf>
    <xf numFmtId="0" fontId="3" fillId="0" borderId="7" xfId="0" applyFont="1" applyBorder="1" applyAlignment="1">
      <alignment horizontal="center" wrapText="1"/>
    </xf>
    <xf numFmtId="0" fontId="3" fillId="0" borderId="10" xfId="0" applyFont="1" applyBorder="1" applyAlignment="1">
      <alignment horizontal="center" wrapText="1"/>
    </xf>
    <xf numFmtId="0" fontId="40" fillId="0" borderId="2" xfId="0" applyFont="1" applyFill="1" applyBorder="1" applyAlignment="1" applyProtection="1">
      <alignment horizontal="center"/>
    </xf>
    <xf numFmtId="0" fontId="40" fillId="0" borderId="4" xfId="0" applyFont="1" applyFill="1" applyBorder="1" applyAlignment="1" applyProtection="1">
      <alignment horizontal="center"/>
    </xf>
    <xf numFmtId="0" fontId="40" fillId="0" borderId="3" xfId="0" applyFont="1" applyFill="1" applyBorder="1" applyAlignment="1" applyProtection="1">
      <alignment horizontal="center"/>
    </xf>
    <xf numFmtId="0" fontId="3" fillId="0" borderId="5" xfId="0" applyFont="1" applyFill="1" applyBorder="1" applyAlignment="1" applyProtection="1">
      <alignment horizontal="center" wrapText="1"/>
    </xf>
    <xf numFmtId="0" fontId="3" fillId="0" borderId="8" xfId="0" applyFont="1" applyFill="1" applyBorder="1" applyAlignment="1" applyProtection="1">
      <alignment horizontal="center" wrapText="1"/>
    </xf>
    <xf numFmtId="0" fontId="2" fillId="0" borderId="7" xfId="0" applyFont="1" applyBorder="1" applyAlignment="1">
      <alignment horizontal="center" wrapText="1"/>
    </xf>
    <xf numFmtId="0" fontId="2" fillId="0" borderId="10" xfId="0" applyFont="1" applyBorder="1" applyAlignment="1">
      <alignment horizontal="center" wrapText="1"/>
    </xf>
    <xf numFmtId="0" fontId="3" fillId="0" borderId="5" xfId="0" applyFont="1" applyFill="1" applyBorder="1" applyAlignment="1" applyProtection="1">
      <alignment horizontal="center"/>
    </xf>
    <xf numFmtId="0" fontId="3" fillId="0" borderId="8" xfId="0" applyFont="1" applyFill="1" applyBorder="1" applyAlignment="1" applyProtection="1">
      <alignment horizontal="center"/>
    </xf>
    <xf numFmtId="0" fontId="1" fillId="0" borderId="2" xfId="0" applyFont="1" applyFill="1" applyBorder="1" applyAlignment="1" applyProtection="1">
      <alignment vertical="top"/>
    </xf>
    <xf numFmtId="0" fontId="0" fillId="0" borderId="4" xfId="0" applyBorder="1" applyAlignment="1">
      <alignment vertical="top"/>
    </xf>
    <xf numFmtId="0" fontId="0" fillId="0" borderId="3" xfId="0" applyBorder="1" applyAlignment="1">
      <alignment vertical="top"/>
    </xf>
    <xf numFmtId="0" fontId="1" fillId="0" borderId="5" xfId="0" applyFont="1" applyFill="1" applyBorder="1" applyAlignment="1" applyProtection="1">
      <alignment vertical="top"/>
    </xf>
    <xf numFmtId="0" fontId="0" fillId="0" borderId="13" xfId="0" applyBorder="1" applyAlignment="1">
      <alignment vertical="top"/>
    </xf>
    <xf numFmtId="0" fontId="0" fillId="0" borderId="8" xfId="0" applyBorder="1" applyAlignment="1">
      <alignment vertical="top"/>
    </xf>
    <xf numFmtId="0" fontId="1" fillId="0" borderId="7" xfId="0" applyFont="1" applyFill="1" applyBorder="1" applyAlignment="1" applyProtection="1">
      <alignment vertical="top"/>
    </xf>
    <xf numFmtId="0" fontId="0" fillId="0" borderId="12" xfId="0" applyBorder="1" applyAlignment="1">
      <alignment vertical="top"/>
    </xf>
    <xf numFmtId="0" fontId="0" fillId="0" borderId="10" xfId="0" applyBorder="1" applyAlignment="1">
      <alignment vertical="top"/>
    </xf>
    <xf numFmtId="0" fontId="2" fillId="0" borderId="14" xfId="0" applyFont="1" applyFill="1" applyBorder="1" applyAlignment="1" applyProtection="1">
      <alignment horizontal="center" vertical="top" wrapText="1"/>
    </xf>
    <xf numFmtId="0" fontId="2" fillId="0" borderId="15" xfId="0" applyFont="1" applyFill="1" applyBorder="1" applyAlignment="1" applyProtection="1">
      <alignment horizontal="center" vertical="top" wrapText="1"/>
    </xf>
    <xf numFmtId="0" fontId="2" fillId="0" borderId="11" xfId="0" applyFont="1" applyFill="1" applyBorder="1" applyAlignment="1" applyProtection="1">
      <alignment horizontal="center" vertical="top" wrapText="1"/>
    </xf>
    <xf numFmtId="0" fontId="3" fillId="0" borderId="6" xfId="0" applyFont="1" applyFill="1" applyBorder="1" applyAlignment="1" applyProtection="1">
      <alignment vertical="top" wrapText="1"/>
    </xf>
    <xf numFmtId="0" fontId="0" fillId="0" borderId="0" xfId="0" applyBorder="1" applyAlignment="1">
      <alignment wrapText="1"/>
    </xf>
    <xf numFmtId="0" fontId="0" fillId="0" borderId="6" xfId="0" applyBorder="1" applyAlignment="1">
      <alignment wrapText="1"/>
    </xf>
    <xf numFmtId="0" fontId="0" fillId="0" borderId="7" xfId="0" applyBorder="1" applyAlignment="1">
      <alignment wrapText="1"/>
    </xf>
    <xf numFmtId="0" fontId="0" fillId="0" borderId="12" xfId="0" applyBorder="1" applyAlignment="1">
      <alignment wrapText="1"/>
    </xf>
    <xf numFmtId="0" fontId="2" fillId="0" borderId="1" xfId="0" applyFont="1" applyFill="1" applyBorder="1" applyAlignment="1" applyProtection="1">
      <alignment horizontal="center" vertical="top" wrapText="1"/>
    </xf>
    <xf numFmtId="0" fontId="29" fillId="3" borderId="0" xfId="0" applyFont="1" applyFill="1" applyBorder="1" applyAlignment="1" applyProtection="1">
      <alignment horizontal="right" indent="1"/>
    </xf>
    <xf numFmtId="0" fontId="18" fillId="0" borderId="0" xfId="0" applyFont="1" applyAlignment="1">
      <alignment horizontal="right"/>
    </xf>
    <xf numFmtId="0" fontId="3" fillId="0" borderId="2" xfId="0" applyFont="1" applyFill="1" applyBorder="1" applyAlignment="1">
      <alignment horizontal="center"/>
    </xf>
    <xf numFmtId="0" fontId="3" fillId="0" borderId="3" xfId="0" applyFont="1" applyFill="1" applyBorder="1" applyAlignment="1">
      <alignment horizontal="center"/>
    </xf>
    <xf numFmtId="0" fontId="3" fillId="9" borderId="2" xfId="0" applyFont="1" applyFill="1" applyBorder="1" applyAlignment="1">
      <alignment horizontal="center" vertical="center"/>
    </xf>
    <xf numFmtId="0" fontId="0" fillId="9" borderId="3" xfId="0" applyFill="1" applyBorder="1" applyAlignment="1">
      <alignment horizontal="center" vertical="center"/>
    </xf>
    <xf numFmtId="0" fontId="3" fillId="0" borderId="5" xfId="0" applyFont="1" applyFill="1" applyBorder="1" applyAlignment="1" applyProtection="1">
      <alignment vertical="top"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18" fillId="0" borderId="8" xfId="0" applyFont="1" applyBorder="1" applyAlignment="1">
      <alignment wrapText="1"/>
    </xf>
    <xf numFmtId="0" fontId="18" fillId="0" borderId="6" xfId="0" applyFont="1" applyBorder="1" applyAlignment="1">
      <alignment wrapText="1"/>
    </xf>
    <xf numFmtId="0" fontId="18" fillId="0" borderId="9" xfId="0" applyFont="1" applyBorder="1" applyAlignment="1">
      <alignment wrapText="1"/>
    </xf>
    <xf numFmtId="0" fontId="18" fillId="0" borderId="7" xfId="0" applyFont="1" applyBorder="1" applyAlignment="1">
      <alignment wrapText="1"/>
    </xf>
    <xf numFmtId="0" fontId="18" fillId="0" borderId="10" xfId="0" applyFont="1" applyBorder="1" applyAlignment="1">
      <alignment wrapText="1"/>
    </xf>
    <xf numFmtId="0" fontId="37" fillId="5" borderId="6" xfId="0" applyFont="1" applyFill="1" applyBorder="1" applyAlignment="1" applyProtection="1">
      <alignment horizontal="left" vertical="top"/>
    </xf>
    <xf numFmtId="0" fontId="37" fillId="5" borderId="0" xfId="0" applyFont="1" applyFill="1" applyBorder="1" applyAlignment="1" applyProtection="1">
      <alignment horizontal="left" vertical="top"/>
    </xf>
    <xf numFmtId="0" fontId="33" fillId="0" borderId="0" xfId="0" quotePrefix="1" applyFont="1" applyFill="1" applyBorder="1" applyAlignment="1">
      <alignment horizontal="left" vertical="top" wrapText="1"/>
    </xf>
    <xf numFmtId="0" fontId="33" fillId="0" borderId="0" xfId="0" applyFont="1" applyFill="1" applyBorder="1" applyAlignment="1">
      <alignment horizontal="left" vertical="top" wrapText="1"/>
    </xf>
    <xf numFmtId="0" fontId="3" fillId="7" borderId="2" xfId="0" applyFont="1" applyFill="1" applyBorder="1" applyAlignment="1">
      <alignment horizontal="center" vertical="center" wrapText="1"/>
    </xf>
    <xf numFmtId="0" fontId="0" fillId="7" borderId="3" xfId="0" applyFill="1" applyBorder="1" applyAlignment="1">
      <alignment horizontal="center" vertical="center" wrapText="1"/>
    </xf>
    <xf numFmtId="0" fontId="3" fillId="0" borderId="2" xfId="0" applyFont="1" applyFill="1" applyBorder="1" applyAlignment="1" applyProtection="1">
      <alignment horizontal="center" wrapText="1"/>
    </xf>
    <xf numFmtId="0" fontId="3" fillId="0" borderId="4" xfId="0" applyFont="1" applyFill="1" applyBorder="1" applyAlignment="1" applyProtection="1">
      <alignment horizontal="center" wrapText="1"/>
    </xf>
    <xf numFmtId="0" fontId="3" fillId="0" borderId="3" xfId="0" applyFont="1" applyFill="1" applyBorder="1" applyAlignment="1" applyProtection="1">
      <alignment horizontal="center" wrapText="1"/>
    </xf>
    <xf numFmtId="0" fontId="3" fillId="0" borderId="2" xfId="0" applyFont="1" applyFill="1" applyBorder="1" applyAlignment="1" applyProtection="1">
      <alignment horizontal="left"/>
    </xf>
    <xf numFmtId="0" fontId="3" fillId="0" borderId="4" xfId="0" applyFont="1" applyFill="1" applyBorder="1" applyAlignment="1" applyProtection="1">
      <alignment horizontal="left"/>
    </xf>
    <xf numFmtId="0" fontId="3" fillId="0" borderId="3" xfId="0" applyFont="1" applyFill="1" applyBorder="1" applyAlignment="1" applyProtection="1">
      <alignment horizontal="left"/>
    </xf>
  </cellXfs>
  <cellStyles count="22">
    <cellStyle name="Comma 2" xfId="1"/>
    <cellStyle name="Hyperlink" xfId="2" builtinId="8"/>
    <cellStyle name="Hyperlink 2" xfId="3"/>
    <cellStyle name="Hyperlink 2 2" xfId="4"/>
    <cellStyle name="Hyperlink 3" xfId="5"/>
    <cellStyle name="Hyperlink 4" xfId="6"/>
    <cellStyle name="Hyperlink 5" xfId="7"/>
    <cellStyle name="Normal" xfId="0" builtinId="0"/>
    <cellStyle name="Normal 2" xfId="8"/>
    <cellStyle name="Normal 2 2" xfId="9"/>
    <cellStyle name="Normal 3" xfId="10"/>
    <cellStyle name="Normal 4" xfId="11"/>
    <cellStyle name="Normal 4 2" xfId="12"/>
    <cellStyle name="Normal 5" xfId="13"/>
    <cellStyle name="Normal 6" xfId="14"/>
    <cellStyle name="Normal 7" xfId="15"/>
    <cellStyle name="Normal_Check_Document_HEBCI_Part_B" xfId="16"/>
    <cellStyle name="Normal_Check_Document_HEBCI_Part_B_1" xfId="17"/>
    <cellStyle name="Normal_PI_table_draft (2)" xfId="18"/>
    <cellStyle name="Percent 2" xfId="19"/>
    <cellStyle name="Percent 3" xfId="20"/>
    <cellStyle name="Percent 4" xfId="21"/>
  </cellStyles>
  <dxfs count="23">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49"/>
        </patternFill>
      </fill>
    </dxf>
    <dxf>
      <fill>
        <patternFill>
          <bgColor indexed="49"/>
        </patternFill>
      </fill>
    </dxf>
    <dxf>
      <font>
        <color rgb="FFFF0000"/>
      </font>
    </dxf>
    <dxf>
      <font>
        <color rgb="FFFF0000"/>
      </font>
    </dxf>
    <dxf>
      <font>
        <color rgb="FFFF0000"/>
      </font>
    </dxf>
    <dxf>
      <font>
        <color rgb="FFFF0000"/>
      </font>
    </dxf>
    <dxf>
      <font>
        <condense val="0"/>
        <extend val="0"/>
        <color indexed="13"/>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647B96"/>
      <rgbColor rgb="0000FF00"/>
      <rgbColor rgb="000000FF"/>
      <rgbColor rgb="00FF0000"/>
      <rgbColor rgb="0085AE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AFC0EF"/>
      <rgbColor rgb="00CCFFFF"/>
      <rgbColor rgb="00CCFFCC"/>
      <rgbColor rgb="00FFFF99"/>
      <rgbColor rgb="0099CCFF"/>
      <rgbColor rgb="00EAEAEA"/>
      <rgbColor rgb="00ECEFFA"/>
      <rgbColor rgb="00DDE1EB"/>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E5E1EB"/>
      <rgbColor rgb="00333399"/>
      <rgbColor rgb="00333333"/>
    </indexed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sa.ac.uk/index.php?option=com_collns&amp;task=show_colln&amp;Itemid=232&amp;c=C12031&amp;s=5&amp;wvy=any&amp;wvs=5&amp;isme=1" TargetMode="External"/><Relationship Id="rId1" Type="http://schemas.openxmlformats.org/officeDocument/2006/relationships/hyperlink" Target="mailto:liaison@hesa.ac.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38"/>
  <sheetViews>
    <sheetView showGridLines="0" tabSelected="1" zoomScale="90" zoomScaleNormal="90" workbookViewId="0">
      <selection activeCell="C1" sqref="C1"/>
    </sheetView>
  </sheetViews>
  <sheetFormatPr defaultRowHeight="12.75" x14ac:dyDescent="0.2"/>
  <cols>
    <col min="1" max="1" width="7" customWidth="1"/>
    <col min="2" max="2" width="109.5703125" customWidth="1"/>
    <col min="3" max="3" width="22.28515625" customWidth="1"/>
    <col min="4" max="4" width="19.140625" customWidth="1"/>
    <col min="5" max="5" width="35.85546875" customWidth="1"/>
    <col min="6" max="6" width="7.85546875" customWidth="1"/>
    <col min="7" max="7" width="8.7109375" bestFit="1" customWidth="1"/>
  </cols>
  <sheetData>
    <row r="1" spans="1:11" ht="29.25" customHeight="1" x14ac:dyDescent="0.2">
      <c r="A1" s="168" t="s">
        <v>250</v>
      </c>
      <c r="B1" s="26"/>
      <c r="C1" s="141" t="s">
        <v>280</v>
      </c>
      <c r="D1" s="426" t="s">
        <v>279</v>
      </c>
      <c r="E1" s="426"/>
      <c r="F1" s="140"/>
      <c r="G1" s="52"/>
    </row>
    <row r="2" spans="1:11" ht="24.75" customHeight="1" x14ac:dyDescent="0.2">
      <c r="A2" s="424" t="s">
        <v>251</v>
      </c>
      <c r="B2" s="425"/>
      <c r="C2" s="145" t="s">
        <v>51</v>
      </c>
      <c r="D2" s="152">
        <f>SUM(M20:M35)</f>
        <v>0</v>
      </c>
      <c r="E2" s="113"/>
      <c r="F2" s="114"/>
      <c r="G2" s="115"/>
    </row>
    <row r="3" spans="1:11" x14ac:dyDescent="0.2">
      <c r="A3" s="6"/>
      <c r="B3" s="150">
        <v>0</v>
      </c>
      <c r="C3" s="146"/>
      <c r="D3" s="144"/>
      <c r="E3" s="116"/>
      <c r="F3" s="117"/>
      <c r="G3" s="118"/>
    </row>
    <row r="4" spans="1:11" x14ac:dyDescent="0.2">
      <c r="A4" s="6"/>
      <c r="B4" s="8" t="s">
        <v>59</v>
      </c>
      <c r="C4" s="143"/>
      <c r="D4" s="142"/>
      <c r="E4" s="119"/>
      <c r="F4" s="120"/>
      <c r="G4" s="121"/>
    </row>
    <row r="5" spans="1:11" x14ac:dyDescent="0.2">
      <c r="A5" s="151" t="s">
        <v>107</v>
      </c>
      <c r="B5" s="319" t="s">
        <v>278</v>
      </c>
    </row>
    <row r="7" spans="1:11" ht="15.75" x14ac:dyDescent="0.25">
      <c r="A7" s="389" t="s">
        <v>252</v>
      </c>
      <c r="B7" s="131"/>
      <c r="K7" s="353"/>
    </row>
    <row r="8" spans="1:11" x14ac:dyDescent="0.2">
      <c r="A8" s="1" t="s">
        <v>104</v>
      </c>
      <c r="B8" s="129"/>
    </row>
    <row r="9" spans="1:11" x14ac:dyDescent="0.2">
      <c r="A9" s="1" t="s">
        <v>0</v>
      </c>
      <c r="B9" s="132"/>
    </row>
    <row r="10" spans="1:11" x14ac:dyDescent="0.2">
      <c r="A10" s="1" t="s">
        <v>102</v>
      </c>
      <c r="B10" s="132"/>
    </row>
    <row r="11" spans="1:11" x14ac:dyDescent="0.2">
      <c r="A11" s="1" t="s">
        <v>103</v>
      </c>
      <c r="B11" s="132"/>
    </row>
    <row r="12" spans="1:11" x14ac:dyDescent="0.2">
      <c r="A12" s="1" t="s">
        <v>112</v>
      </c>
      <c r="B12" s="132"/>
    </row>
    <row r="13" spans="1:11" x14ac:dyDescent="0.2">
      <c r="A13" s="137" t="s">
        <v>110</v>
      </c>
      <c r="B13" s="132"/>
    </row>
    <row r="15" spans="1:11" x14ac:dyDescent="0.2">
      <c r="A15" s="148" t="s">
        <v>106</v>
      </c>
      <c r="C15" s="167"/>
    </row>
    <row r="17" spans="1:13" x14ac:dyDescent="0.2">
      <c r="A17" s="122" t="s">
        <v>132</v>
      </c>
      <c r="B17" s="147"/>
      <c r="C17" s="123"/>
      <c r="D17" s="123"/>
      <c r="E17" s="123"/>
      <c r="F17" s="123"/>
      <c r="G17" s="124"/>
      <c r="H17" s="130"/>
      <c r="I17" s="130"/>
      <c r="J17" s="130"/>
    </row>
    <row r="18" spans="1:13" x14ac:dyDescent="0.2">
      <c r="A18" s="134"/>
      <c r="B18" s="135"/>
      <c r="C18" s="135"/>
      <c r="D18" s="135"/>
      <c r="E18" s="135"/>
      <c r="F18" s="135"/>
      <c r="G18" s="136"/>
      <c r="H18" s="130"/>
      <c r="I18" s="130"/>
      <c r="J18" s="130"/>
    </row>
    <row r="19" spans="1:13" x14ac:dyDescent="0.2">
      <c r="A19" s="138"/>
      <c r="B19" s="133"/>
      <c r="C19" s="125"/>
      <c r="D19" s="125"/>
      <c r="E19" s="125" t="s">
        <v>52</v>
      </c>
      <c r="F19" s="125" t="s">
        <v>53</v>
      </c>
      <c r="G19" s="126" t="s">
        <v>54</v>
      </c>
      <c r="H19" s="125"/>
      <c r="I19" s="125"/>
      <c r="J19" s="125"/>
    </row>
    <row r="20" spans="1:13" x14ac:dyDescent="0.2">
      <c r="A20" s="139">
        <v>32048</v>
      </c>
      <c r="B20" s="160" t="s">
        <v>274</v>
      </c>
      <c r="C20" s="127"/>
      <c r="D20" s="127"/>
      <c r="E20" s="170" t="s">
        <v>179</v>
      </c>
      <c r="F20" s="127" t="s">
        <v>105</v>
      </c>
      <c r="G20" s="128" t="str">
        <f>IF(Table_4!G5&lt;=Table_4!E5,"PASS","FAIL")</f>
        <v>PASS</v>
      </c>
      <c r="H20" s="125">
        <f>Table_4!G5</f>
        <v>0</v>
      </c>
      <c r="I20" s="125"/>
      <c r="J20" s="427"/>
      <c r="K20" s="427"/>
      <c r="L20" s="427"/>
      <c r="M20" s="1">
        <f t="shared" ref="M20:M25" si="0">IF(AND(F20="Error",G20="FAIL"),1,0)</f>
        <v>0</v>
      </c>
    </row>
    <row r="21" spans="1:13" x14ac:dyDescent="0.2">
      <c r="A21" s="139">
        <v>32049</v>
      </c>
      <c r="B21" s="160" t="s">
        <v>275</v>
      </c>
      <c r="C21" s="127"/>
      <c r="D21" s="127"/>
      <c r="E21" s="170" t="s">
        <v>180</v>
      </c>
      <c r="F21" s="127" t="s">
        <v>105</v>
      </c>
      <c r="G21" s="128" t="str">
        <f>IF(Table_4!G6&lt;=Table_4!E6,"PASS","FAIL")</f>
        <v>PASS</v>
      </c>
      <c r="H21" s="125">
        <f>Table_4!G6</f>
        <v>0</v>
      </c>
      <c r="I21" s="125"/>
      <c r="J21" s="427"/>
      <c r="K21" s="427"/>
      <c r="L21" s="427"/>
      <c r="M21" s="1">
        <f t="shared" si="0"/>
        <v>0</v>
      </c>
    </row>
    <row r="22" spans="1:13" x14ac:dyDescent="0.2">
      <c r="A22" s="139">
        <v>32050</v>
      </c>
      <c r="B22" s="160" t="s">
        <v>276</v>
      </c>
      <c r="C22" s="127"/>
      <c r="D22" s="127"/>
      <c r="E22" s="170" t="s">
        <v>181</v>
      </c>
      <c r="F22" s="127" t="s">
        <v>105</v>
      </c>
      <c r="G22" s="128" t="str">
        <f>IF(Table_4!G7&lt;=Table_4!E7,"PASS","FAIL")</f>
        <v>PASS</v>
      </c>
      <c r="H22" s="125">
        <f>Table_4!G7</f>
        <v>0</v>
      </c>
      <c r="I22" s="125"/>
      <c r="J22" s="427"/>
      <c r="K22" s="427"/>
      <c r="L22" s="427"/>
      <c r="M22" s="1">
        <f t="shared" si="0"/>
        <v>0</v>
      </c>
    </row>
    <row r="23" spans="1:13" x14ac:dyDescent="0.2">
      <c r="A23" s="139">
        <v>32051</v>
      </c>
      <c r="B23" s="160" t="s">
        <v>175</v>
      </c>
      <c r="C23" s="127"/>
      <c r="D23" s="127"/>
      <c r="E23" s="149" t="s">
        <v>253</v>
      </c>
      <c r="F23" s="127" t="s">
        <v>105</v>
      </c>
      <c r="G23" s="128" t="str">
        <f>IF(Table_4!G15&lt;=Table_4!E15,"PASS","FAIL")</f>
        <v>PASS</v>
      </c>
      <c r="H23" s="153">
        <f>Table_4!G15</f>
        <v>0</v>
      </c>
      <c r="I23" s="125"/>
      <c r="J23" s="427"/>
      <c r="K23" s="427"/>
      <c r="L23" s="427"/>
      <c r="M23" s="1">
        <f t="shared" si="0"/>
        <v>0</v>
      </c>
    </row>
    <row r="24" spans="1:13" x14ac:dyDescent="0.2">
      <c r="A24" s="139">
        <v>32052</v>
      </c>
      <c r="B24" s="160" t="s">
        <v>176</v>
      </c>
      <c r="C24" s="127"/>
      <c r="D24" s="127"/>
      <c r="E24" s="149" t="s">
        <v>254</v>
      </c>
      <c r="F24" s="127" t="s">
        <v>105</v>
      </c>
      <c r="G24" s="128" t="str">
        <f>IF(Table_4!G21&lt;=Table_4!E21,"PASS","FAIL")</f>
        <v>PASS</v>
      </c>
      <c r="H24" s="153">
        <f>Table_4!G21</f>
        <v>0</v>
      </c>
      <c r="I24" s="125"/>
      <c r="J24" s="427"/>
      <c r="K24" s="427"/>
      <c r="L24" s="427"/>
      <c r="M24" s="1">
        <f t="shared" si="0"/>
        <v>0</v>
      </c>
    </row>
    <row r="25" spans="1:13" x14ac:dyDescent="0.2">
      <c r="A25" s="139">
        <v>32053</v>
      </c>
      <c r="B25" s="160" t="s">
        <v>177</v>
      </c>
      <c r="C25" s="127"/>
      <c r="D25" s="127"/>
      <c r="E25" s="350" t="s">
        <v>255</v>
      </c>
      <c r="F25" s="127" t="s">
        <v>105</v>
      </c>
      <c r="G25" s="128" t="str">
        <f>IF(Table_4!G37&lt;=Table_4!E37,"PASS","FAIL")</f>
        <v>PASS</v>
      </c>
      <c r="H25" s="153">
        <f>Table_4!G37</f>
        <v>0</v>
      </c>
      <c r="I25" s="125"/>
      <c r="J25" s="427"/>
      <c r="K25" s="427"/>
      <c r="L25" s="427"/>
      <c r="M25" s="1">
        <f t="shared" si="0"/>
        <v>0</v>
      </c>
    </row>
    <row r="26" spans="1:13" x14ac:dyDescent="0.2">
      <c r="A26" s="139">
        <v>32054</v>
      </c>
      <c r="B26" s="160" t="s">
        <v>131</v>
      </c>
      <c r="C26" s="127"/>
      <c r="D26" s="127"/>
      <c r="E26" s="149" t="s">
        <v>108</v>
      </c>
      <c r="F26" s="127" t="s">
        <v>105</v>
      </c>
      <c r="G26" s="128" t="str">
        <f>IF(AND(SUM(Table_5!E10:H10)&gt;0,ISBLANK(Table_5!B24)),"FAIL","PASS")</f>
        <v>PASS</v>
      </c>
      <c r="H26" s="125">
        <f>SUM(Table_5!E10:H10)</f>
        <v>0</v>
      </c>
      <c r="I26" s="125"/>
      <c r="J26" s="125"/>
      <c r="M26" s="1">
        <f>IF(AND(F26="Error",G26="FAIL"),1,0)</f>
        <v>0</v>
      </c>
    </row>
    <row r="27" spans="1:13" x14ac:dyDescent="0.2">
      <c r="A27" s="139">
        <v>32055</v>
      </c>
      <c r="B27" s="160" t="s">
        <v>131</v>
      </c>
      <c r="C27" s="127"/>
      <c r="D27" s="127"/>
      <c r="E27" s="149" t="s">
        <v>109</v>
      </c>
      <c r="F27" s="127" t="s">
        <v>105</v>
      </c>
      <c r="G27" s="128" t="str">
        <f>IF(AND(SUM(Table_5!E16:H16)&gt;0,ISBLANK(Table_5!B35)),"FAIL","PASS")</f>
        <v>PASS</v>
      </c>
      <c r="H27" s="125">
        <f>SUM(Table_5!E16:H16)</f>
        <v>0</v>
      </c>
      <c r="I27" s="125"/>
      <c r="J27" s="125"/>
      <c r="M27" s="1">
        <f>IF(AND(F27="Error",G27="FAIL"),1,0)</f>
        <v>0</v>
      </c>
    </row>
    <row r="28" spans="1:13" s="154" customFormat="1" x14ac:dyDescent="0.2">
      <c r="A28" s="155">
        <v>32056</v>
      </c>
      <c r="B28" s="149" t="s">
        <v>133</v>
      </c>
      <c r="C28" s="149"/>
      <c r="D28" s="149"/>
      <c r="E28" s="149" t="s">
        <v>111</v>
      </c>
      <c r="F28" s="149" t="s">
        <v>105</v>
      </c>
      <c r="G28" s="156" t="str">
        <f>IF(OR(AND(Table_1!C10&gt;=100,SUM(Table_1!D10:E10)&lt;=0)), "FAIL", "PASS")</f>
        <v>PASS</v>
      </c>
      <c r="H28" s="157">
        <f>Table_1!C10</f>
        <v>0</v>
      </c>
      <c r="I28" s="157"/>
      <c r="J28" s="157"/>
      <c r="M28" s="1">
        <f>IF(AND(F28="Error",G28="FAIL"),1,0)</f>
        <v>0</v>
      </c>
    </row>
    <row r="29" spans="1:13" x14ac:dyDescent="0.2">
      <c r="A29" s="169">
        <v>32057</v>
      </c>
      <c r="B29" s="149" t="s">
        <v>262</v>
      </c>
      <c r="C29" s="170"/>
      <c r="D29" s="170"/>
      <c r="E29" s="149" t="s">
        <v>256</v>
      </c>
      <c r="F29" s="170" t="s">
        <v>105</v>
      </c>
      <c r="G29" s="128" t="str">
        <f>IF(OR(Table_4!C47&gt;5,Table_4!C48&gt;5),"FAIL","PASS")</f>
        <v>PASS</v>
      </c>
      <c r="H29" s="171"/>
      <c r="I29" s="171"/>
      <c r="J29" s="171"/>
      <c r="K29" s="172"/>
      <c r="L29" s="172"/>
      <c r="M29" s="1">
        <f>IF(AND(F29="Error",G29="FAIL"),1,0)</f>
        <v>0</v>
      </c>
    </row>
    <row r="30" spans="1:13" x14ac:dyDescent="0.2">
      <c r="A30" s="169">
        <v>32058</v>
      </c>
      <c r="B30" s="149" t="s">
        <v>263</v>
      </c>
      <c r="C30" s="170"/>
      <c r="D30" s="170"/>
      <c r="E30" s="149" t="s">
        <v>257</v>
      </c>
      <c r="F30" s="170" t="s">
        <v>105</v>
      </c>
      <c r="G30" s="128" t="str">
        <f>IF(OR(Table_4!C53&gt;5,Table_4!C54&gt;5),"FAIL","PASS")</f>
        <v>PASS</v>
      </c>
      <c r="H30" s="171"/>
      <c r="I30" s="171"/>
      <c r="J30" s="171"/>
      <c r="K30" s="172"/>
      <c r="L30" s="172"/>
      <c r="M30" s="1">
        <f>IF(AND(F30="Error",G30="FAIL"),1,0)</f>
        <v>0</v>
      </c>
    </row>
    <row r="31" spans="1:13" ht="25.5" customHeight="1" x14ac:dyDescent="0.2">
      <c r="A31" s="155">
        <v>32059</v>
      </c>
      <c r="B31" s="422" t="s">
        <v>277</v>
      </c>
      <c r="C31" s="423"/>
      <c r="D31" s="423"/>
      <c r="E31" s="149" t="s">
        <v>203</v>
      </c>
      <c r="F31" s="149" t="s">
        <v>105</v>
      </c>
      <c r="G31" s="156" t="str">
        <f>IF(Table_4!G8&lt;=Table_4!E8,"PASS","FAIL")</f>
        <v>PASS</v>
      </c>
      <c r="H31" s="157">
        <f>Table_4!G8</f>
        <v>0</v>
      </c>
      <c r="I31" s="157"/>
      <c r="J31" s="157"/>
      <c r="K31" s="353"/>
      <c r="L31" s="353"/>
      <c r="M31" s="389">
        <f t="shared" ref="M31:M35" si="1">IF(AND(F31="Error",G31="FAIL"),1,0)</f>
        <v>0</v>
      </c>
    </row>
    <row r="32" spans="1:13" ht="25.5" customHeight="1" x14ac:dyDescent="0.2">
      <c r="A32" s="155">
        <v>32060</v>
      </c>
      <c r="B32" s="422" t="s">
        <v>258</v>
      </c>
      <c r="C32" s="423"/>
      <c r="D32" s="423"/>
      <c r="E32" s="149" t="s">
        <v>204</v>
      </c>
      <c r="F32" s="149" t="s">
        <v>105</v>
      </c>
      <c r="G32" s="156" t="str">
        <f>IF(Table_4!G16&lt;=Table_4!E16,"PASS","FAIL")</f>
        <v>PASS</v>
      </c>
      <c r="H32" s="421">
        <f>Table_4!G16</f>
        <v>0</v>
      </c>
      <c r="I32" s="157"/>
      <c r="J32" s="157"/>
      <c r="K32" s="353"/>
      <c r="L32" s="353"/>
      <c r="M32" s="389">
        <f t="shared" si="1"/>
        <v>0</v>
      </c>
    </row>
    <row r="33" spans="1:13" x14ac:dyDescent="0.2">
      <c r="A33" s="155">
        <v>32061</v>
      </c>
      <c r="B33" s="422" t="s">
        <v>259</v>
      </c>
      <c r="C33" s="423"/>
      <c r="D33" s="423"/>
      <c r="E33" s="149" t="s">
        <v>205</v>
      </c>
      <c r="F33" s="149" t="s">
        <v>105</v>
      </c>
      <c r="G33" s="156" t="str">
        <f>IF(Table_4!G22&lt;=Table_4!E22,"PASS","FAIL")</f>
        <v>PASS</v>
      </c>
      <c r="H33" s="421">
        <f>Table_4!G22</f>
        <v>0</v>
      </c>
      <c r="I33" s="157"/>
      <c r="J33" s="157"/>
      <c r="K33" s="353"/>
      <c r="L33" s="353"/>
      <c r="M33" s="389">
        <f t="shared" si="1"/>
        <v>0</v>
      </c>
    </row>
    <row r="34" spans="1:13" x14ac:dyDescent="0.2">
      <c r="A34" s="155">
        <v>32062</v>
      </c>
      <c r="B34" s="418" t="s">
        <v>260</v>
      </c>
      <c r="C34" s="149"/>
      <c r="D34" s="149"/>
      <c r="E34" s="149" t="s">
        <v>208</v>
      </c>
      <c r="F34" s="149" t="s">
        <v>105</v>
      </c>
      <c r="G34" s="156" t="str">
        <f>IF(Table_4!E16&lt;=Table_4!E15,"PASS","FAIL")</f>
        <v>PASS</v>
      </c>
      <c r="H34" s="421">
        <f>Table_4!E16</f>
        <v>0</v>
      </c>
      <c r="I34" s="353"/>
      <c r="J34" s="353"/>
      <c r="K34" s="353"/>
      <c r="L34" s="353"/>
      <c r="M34" s="389">
        <f t="shared" si="1"/>
        <v>0</v>
      </c>
    </row>
    <row r="35" spans="1:13" x14ac:dyDescent="0.2">
      <c r="A35" s="155">
        <v>32063</v>
      </c>
      <c r="B35" s="419" t="s">
        <v>261</v>
      </c>
      <c r="C35" s="420"/>
      <c r="D35" s="420"/>
      <c r="E35" s="149" t="s">
        <v>209</v>
      </c>
      <c r="F35" s="149" t="s">
        <v>105</v>
      </c>
      <c r="G35" s="156" t="str">
        <f>IF(Table_4!E22&lt;=Table_4!E21,"PASS","FAIL")</f>
        <v>PASS</v>
      </c>
      <c r="H35" s="421">
        <f>Table_4!E22</f>
        <v>0</v>
      </c>
      <c r="I35" s="353"/>
      <c r="J35" s="353"/>
      <c r="K35" s="353"/>
      <c r="L35" s="353"/>
      <c r="M35" s="389">
        <f t="shared" si="1"/>
        <v>0</v>
      </c>
    </row>
    <row r="38" spans="1:13" x14ac:dyDescent="0.2">
      <c r="G38" s="353"/>
    </row>
  </sheetData>
  <sheetProtection algorithmName="SHA-512" hashValue="kX1/ZUFon36nhtxmSODWotrbiq52gCVMLpwvVzxvrDn1vOqQweHvhR2Ktb+qq3OiJfs6R9IojjY3Z0/nLHISzQ==" saltValue="kbFaOhZBdLxAVOCHLYNJJw==" spinCount="100000" sheet="1" objects="1" scenarios="1"/>
  <mergeCells count="6">
    <mergeCell ref="B33:D33"/>
    <mergeCell ref="A2:B2"/>
    <mergeCell ref="D1:E1"/>
    <mergeCell ref="J20:L25"/>
    <mergeCell ref="B31:D31"/>
    <mergeCell ref="B32:D32"/>
  </mergeCells>
  <phoneticPr fontId="13" type="noConversion"/>
  <conditionalFormatting sqref="D2">
    <cfRule type="cellIs" dxfId="22" priority="7" stopIfTrue="1" operator="greaterThan">
      <formula>0</formula>
    </cfRule>
  </conditionalFormatting>
  <conditionalFormatting sqref="G20:G30">
    <cfRule type="containsText" dxfId="21" priority="6" stopIfTrue="1" operator="containsText" text="FAIL">
      <formula>NOT(ISERROR(SEARCH("FAIL",G20)))</formula>
    </cfRule>
  </conditionalFormatting>
  <conditionalFormatting sqref="G31">
    <cfRule type="containsText" dxfId="20" priority="5" stopIfTrue="1" operator="containsText" text="FAIL">
      <formula>NOT(ISERROR(SEARCH("FAIL",G31)))</formula>
    </cfRule>
  </conditionalFormatting>
  <conditionalFormatting sqref="G32:G33">
    <cfRule type="containsText" dxfId="19" priority="3" stopIfTrue="1" operator="containsText" text="FAIL">
      <formula>NOT(ISERROR(SEARCH("FAIL",G32)))</formula>
    </cfRule>
  </conditionalFormatting>
  <conditionalFormatting sqref="G34:G35">
    <cfRule type="containsText" dxfId="18" priority="2" stopIfTrue="1" operator="containsText" text="FAIL">
      <formula>NOT(ISERROR(SEARCH("FAIL",G34)))</formula>
    </cfRule>
  </conditionalFormatting>
  <hyperlinks>
    <hyperlink ref="A9" r:id="rId1"/>
    <hyperlink ref="A13" r:id="rId2"/>
  </hyperlinks>
  <pageMargins left="0.75" right="0.75" top="1" bottom="1" header="0.5" footer="0.5"/>
  <pageSetup paperSize="9" scale="60" orientation="landscape" r:id="rId3"/>
  <headerFooter alignWithMargins="0"/>
  <colBreaks count="1" manualBreakCount="1">
    <brk id="7" max="1048575" man="1"/>
  </colBreaks>
  <ignoredErrors>
    <ignoredError sqref="B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D1161"/>
  <sheetViews>
    <sheetView zoomScaleNormal="100" workbookViewId="0"/>
  </sheetViews>
  <sheetFormatPr defaultRowHeight="12.75" x14ac:dyDescent="0.2"/>
  <cols>
    <col min="1" max="1" width="4.140625" customWidth="1"/>
    <col min="2" max="2" width="80.7109375" customWidth="1"/>
    <col min="3" max="3" width="16.7109375" customWidth="1"/>
    <col min="4" max="7" width="14.85546875" customWidth="1"/>
  </cols>
  <sheetData>
    <row r="1" spans="1:108" ht="15" customHeight="1" x14ac:dyDescent="0.25">
      <c r="A1" s="16" t="s">
        <v>8</v>
      </c>
      <c r="B1" s="17"/>
      <c r="C1" s="428" t="s">
        <v>60</v>
      </c>
      <c r="D1" s="429"/>
      <c r="E1" s="429"/>
      <c r="F1" s="429"/>
      <c r="G1" s="430"/>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row>
    <row r="2" spans="1:108" ht="15" customHeight="1" x14ac:dyDescent="0.25">
      <c r="A2" s="73"/>
      <c r="B2" s="18"/>
      <c r="C2" s="431" t="s">
        <v>192</v>
      </c>
      <c r="D2" s="432"/>
      <c r="E2" s="432"/>
      <c r="F2" s="433"/>
      <c r="G2" s="416" t="s">
        <v>135</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row>
    <row r="3" spans="1:108" ht="15" customHeight="1" x14ac:dyDescent="0.25">
      <c r="A3" s="69"/>
      <c r="B3" s="70"/>
      <c r="C3" s="164" t="s">
        <v>115</v>
      </c>
      <c r="D3" s="434" t="s">
        <v>56</v>
      </c>
      <c r="E3" s="435"/>
      <c r="F3" s="75" t="s">
        <v>55</v>
      </c>
      <c r="G3" s="76"/>
      <c r="H3" s="1"/>
      <c r="I3" s="1"/>
      <c r="J3" s="1"/>
      <c r="K3" s="1"/>
      <c r="L3" s="1"/>
      <c r="M3" s="1"/>
      <c r="N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row>
    <row r="4" spans="1:108" ht="15.75" x14ac:dyDescent="0.25">
      <c r="A4" s="29"/>
      <c r="B4" s="30"/>
      <c r="C4" s="71"/>
      <c r="D4" s="72" t="s">
        <v>6</v>
      </c>
      <c r="E4" s="106" t="s">
        <v>7</v>
      </c>
      <c r="F4" s="71"/>
      <c r="G4" s="22"/>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row>
    <row r="5" spans="1:108" ht="12.75" customHeight="1" x14ac:dyDescent="0.2">
      <c r="A5" s="7">
        <v>1</v>
      </c>
      <c r="B5" s="162" t="s">
        <v>123</v>
      </c>
      <c r="C5" s="31"/>
      <c r="D5" s="12"/>
      <c r="E5" s="53"/>
      <c r="F5" s="31"/>
      <c r="G5" s="320"/>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row>
    <row r="6" spans="1:108" ht="12.75" customHeight="1" x14ac:dyDescent="0.2">
      <c r="A6" s="7" t="s">
        <v>61</v>
      </c>
      <c r="B6" s="67" t="s">
        <v>101</v>
      </c>
      <c r="C6" s="58">
        <v>0</v>
      </c>
      <c r="D6" s="58">
        <v>0</v>
      </c>
      <c r="E6" s="58">
        <v>0</v>
      </c>
      <c r="F6" s="107">
        <f>SUM(C6:E6)</f>
        <v>0</v>
      </c>
      <c r="G6" s="58">
        <v>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row>
    <row r="7" spans="1:108" ht="12.75" customHeight="1" x14ac:dyDescent="0.2">
      <c r="A7" s="7" t="s">
        <v>62</v>
      </c>
      <c r="B7" s="67" t="s">
        <v>121</v>
      </c>
      <c r="C7" s="58">
        <v>0</v>
      </c>
      <c r="D7" s="58">
        <v>0</v>
      </c>
      <c r="E7" s="58">
        <v>0</v>
      </c>
      <c r="F7" s="107">
        <f>SUM(C7:E7)</f>
        <v>0</v>
      </c>
      <c r="G7" s="58">
        <v>0</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row>
    <row r="8" spans="1:108" ht="12.75" customHeight="1" x14ac:dyDescent="0.2">
      <c r="A8" s="7" t="s">
        <v>63</v>
      </c>
      <c r="B8" s="67" t="s">
        <v>122</v>
      </c>
      <c r="C8" s="58">
        <v>0</v>
      </c>
      <c r="D8" s="58">
        <v>0</v>
      </c>
      <c r="E8" s="58">
        <v>0</v>
      </c>
      <c r="F8" s="107">
        <f>SUM(C8:E8)</f>
        <v>0</v>
      </c>
      <c r="G8" s="58">
        <v>0</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row>
    <row r="9" spans="1:108" ht="12.75" customHeight="1" x14ac:dyDescent="0.2">
      <c r="A9" s="7" t="s">
        <v>64</v>
      </c>
      <c r="B9" s="67" t="s">
        <v>11</v>
      </c>
      <c r="C9" s="58">
        <v>0</v>
      </c>
      <c r="D9" s="58">
        <v>0</v>
      </c>
      <c r="E9" s="58">
        <v>0</v>
      </c>
      <c r="F9" s="107">
        <f>SUM(C9:E9)</f>
        <v>0</v>
      </c>
      <c r="G9" s="58">
        <v>0</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row>
    <row r="10" spans="1:108" ht="12.75" customHeight="1" x14ac:dyDescent="0.2">
      <c r="A10" s="7" t="s">
        <v>65</v>
      </c>
      <c r="B10" s="163" t="s">
        <v>113</v>
      </c>
      <c r="C10" s="59">
        <f>SUM(C6:C9)</f>
        <v>0</v>
      </c>
      <c r="D10" s="59">
        <f>SUM(D6:D9)</f>
        <v>0</v>
      </c>
      <c r="E10" s="59">
        <f>SUM(E6:E9)</f>
        <v>0</v>
      </c>
      <c r="F10" s="59">
        <f>SUM(F6:F9)</f>
        <v>0</v>
      </c>
      <c r="G10" s="59">
        <f>SUM(G6:G9)</f>
        <v>0</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row>
    <row r="11" spans="1:108" ht="12.75" customHeight="1" x14ac:dyDescent="0.2">
      <c r="A11" s="7"/>
      <c r="B11" s="77"/>
      <c r="C11" s="95"/>
      <c r="D11" s="95"/>
      <c r="E11" s="10"/>
      <c r="F11" s="27"/>
      <c r="G11" s="28"/>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row>
    <row r="12" spans="1:108" ht="12.75" customHeight="1" x14ac:dyDescent="0.2">
      <c r="A12" s="7">
        <v>2</v>
      </c>
      <c r="B12" s="161" t="s">
        <v>124</v>
      </c>
      <c r="C12" s="84"/>
      <c r="D12" s="84"/>
      <c r="E12" s="20"/>
      <c r="F12" s="417" t="s">
        <v>192</v>
      </c>
      <c r="G12" s="417" t="s">
        <v>135</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row>
    <row r="13" spans="1:108" ht="12.75" customHeight="1" x14ac:dyDescent="0.2">
      <c r="A13" s="7" t="s">
        <v>66</v>
      </c>
      <c r="B13" s="68" t="s">
        <v>12</v>
      </c>
      <c r="C13" s="95"/>
      <c r="D13" s="95"/>
      <c r="E13" s="10"/>
      <c r="F13" s="58">
        <v>0</v>
      </c>
      <c r="G13" s="58">
        <v>0</v>
      </c>
      <c r="H13" s="1"/>
      <c r="I13" s="1"/>
      <c r="J13" s="1"/>
      <c r="K13" s="1"/>
      <c r="L13" s="1"/>
      <c r="M13" s="1"/>
      <c r="N13" s="1"/>
      <c r="O13" s="2"/>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row>
    <row r="14" spans="1:108" ht="12.75" customHeight="1" x14ac:dyDescent="0.2">
      <c r="A14" s="7" t="s">
        <v>67</v>
      </c>
      <c r="B14" s="68" t="s">
        <v>13</v>
      </c>
      <c r="C14" s="95"/>
      <c r="D14" s="95"/>
      <c r="E14" s="10"/>
      <c r="F14" s="58">
        <v>0</v>
      </c>
      <c r="G14" s="58">
        <v>0</v>
      </c>
      <c r="H14" s="1"/>
      <c r="I14" s="1"/>
      <c r="J14" s="1"/>
      <c r="K14" s="1"/>
      <c r="L14" s="1"/>
      <c r="M14" s="1"/>
      <c r="N14" s="1"/>
      <c r="O14" s="2"/>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row>
    <row r="15" spans="1:108" ht="12.75" customHeight="1" x14ac:dyDescent="0.2">
      <c r="A15" s="7" t="s">
        <v>68</v>
      </c>
      <c r="B15" s="68" t="s">
        <v>14</v>
      </c>
      <c r="C15" s="95"/>
      <c r="D15" s="95"/>
      <c r="E15" s="10"/>
      <c r="F15" s="58">
        <v>0</v>
      </c>
      <c r="G15" s="58">
        <v>0</v>
      </c>
      <c r="H15" s="1"/>
      <c r="I15" s="1"/>
      <c r="J15" s="1"/>
      <c r="K15" s="1"/>
      <c r="L15" s="1"/>
      <c r="M15" s="1"/>
      <c r="N15" s="1"/>
      <c r="O15" s="2"/>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row>
    <row r="16" spans="1:108" ht="12.75" customHeight="1" x14ac:dyDescent="0.2">
      <c r="A16" s="7" t="s">
        <v>69</v>
      </c>
      <c r="B16" s="68" t="s">
        <v>15</v>
      </c>
      <c r="C16" s="95"/>
      <c r="D16" s="95"/>
      <c r="E16" s="10"/>
      <c r="F16" s="58">
        <v>0</v>
      </c>
      <c r="G16" s="58">
        <v>0</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row>
    <row r="17" spans="1:108" ht="12.75" customHeight="1" x14ac:dyDescent="0.2">
      <c r="A17" s="7" t="s">
        <v>70</v>
      </c>
      <c r="B17" s="68" t="s">
        <v>16</v>
      </c>
      <c r="C17" s="95"/>
      <c r="D17" s="95"/>
      <c r="E17" s="10"/>
      <c r="F17" s="58">
        <v>0</v>
      </c>
      <c r="G17" s="58">
        <v>0</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row>
    <row r="18" spans="1:108" ht="12.75" customHeight="1" x14ac:dyDescent="0.2">
      <c r="A18" s="7" t="s">
        <v>71</v>
      </c>
      <c r="B18" s="82" t="s">
        <v>17</v>
      </c>
      <c r="C18" s="95"/>
      <c r="D18" s="95"/>
      <c r="E18" s="10"/>
      <c r="F18" s="58">
        <v>0</v>
      </c>
      <c r="G18" s="58">
        <v>0</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row>
    <row r="19" spans="1:108" ht="12.75" customHeight="1" x14ac:dyDescent="0.2">
      <c r="A19" s="7" t="s">
        <v>99</v>
      </c>
      <c r="B19" s="83" t="s">
        <v>93</v>
      </c>
      <c r="C19" s="85"/>
      <c r="D19" s="85"/>
      <c r="E19" s="78"/>
      <c r="F19" s="59">
        <f>F13+F15+F17</f>
        <v>0</v>
      </c>
      <c r="G19" s="59">
        <f>G13+G15+G17</f>
        <v>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row>
    <row r="20" spans="1:108" ht="12.75" customHeight="1" x14ac:dyDescent="0.2">
      <c r="A20" s="7" t="s">
        <v>100</v>
      </c>
      <c r="B20" s="79" t="s">
        <v>114</v>
      </c>
      <c r="C20" s="85"/>
      <c r="D20" s="85"/>
      <c r="E20" s="78"/>
      <c r="F20" s="59">
        <f>F14+F16+F18</f>
        <v>0</v>
      </c>
      <c r="G20" s="59">
        <f>G14+G16+G18</f>
        <v>0</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row>
    <row r="21" spans="1:108"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row>
    <row r="22" spans="1:108"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row>
    <row r="23" spans="1:108"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row>
    <row r="24" spans="1:108"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row>
    <row r="25" spans="1:108"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row>
    <row r="26" spans="1:108"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row>
    <row r="27" spans="1:108"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row>
    <row r="28" spans="1:108"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row>
    <row r="29" spans="1:108"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row>
    <row r="30" spans="1:108"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row>
    <row r="31" spans="1:108"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row>
    <row r="32" spans="1:108"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row>
    <row r="33" spans="1:108"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row>
    <row r="34" spans="1:108"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row>
    <row r="35" spans="1:108"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row>
    <row r="36" spans="1:108"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row>
    <row r="37" spans="1:108"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row>
    <row r="38" spans="1:108"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row>
    <row r="39" spans="1:108"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row>
    <row r="40" spans="1:108"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row>
    <row r="41" spans="1:108"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row>
    <row r="42" spans="1:108"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row>
    <row r="43" spans="1:108"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row>
    <row r="44" spans="1:108"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row>
    <row r="45" spans="1:108"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row>
    <row r="46" spans="1:10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row>
    <row r="47" spans="1:10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row>
    <row r="48" spans="1:10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row>
    <row r="49" spans="1:10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row>
    <row r="50" spans="1:10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row>
    <row r="51" spans="1:10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row>
    <row r="52" spans="1:10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row>
    <row r="53" spans="1:10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row>
    <row r="54" spans="1:10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row>
    <row r="55" spans="1:10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row>
    <row r="56" spans="1:10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row>
    <row r="57" spans="1:108"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row>
    <row r="58" spans="1:108"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row>
    <row r="59" spans="1:108"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row>
    <row r="60" spans="1:10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row>
    <row r="61" spans="1:10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row>
    <row r="62" spans="1:108"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row>
    <row r="63" spans="1:10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row>
    <row r="64" spans="1:10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row>
    <row r="65" spans="1:10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row>
    <row r="66" spans="1:10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row>
    <row r="67" spans="1:10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row>
    <row r="68" spans="1:10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row>
    <row r="69" spans="1:10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row>
    <row r="70" spans="1:10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row>
    <row r="71" spans="1:10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row>
    <row r="72" spans="1:10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row>
    <row r="73" spans="1:10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row>
    <row r="74" spans="1:10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row>
    <row r="75" spans="1:10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row>
    <row r="76" spans="1:10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row>
    <row r="77" spans="1:10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row>
    <row r="78" spans="1:10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row>
    <row r="79" spans="1:10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row>
    <row r="80" spans="1:10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row>
    <row r="81" spans="1:10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row>
    <row r="82" spans="1:108"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row>
    <row r="83" spans="1:10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row>
    <row r="84" spans="1:10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row>
    <row r="85" spans="1:10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row>
    <row r="86" spans="1:10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row>
    <row r="87" spans="1:10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row>
    <row r="88" spans="1:10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row>
    <row r="89" spans="1:10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row>
    <row r="90" spans="1:10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row>
    <row r="91" spans="1:10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row>
    <row r="92" spans="1:10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row>
    <row r="93" spans="1:10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row>
    <row r="94" spans="1:108"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row>
    <row r="95" spans="1:108"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row>
    <row r="96" spans="1:108"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row>
    <row r="97" spans="1:10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row>
    <row r="98" spans="1:10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row>
    <row r="99" spans="1:10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row>
    <row r="100" spans="1:10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row>
    <row r="101" spans="1:10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row>
    <row r="102" spans="1:10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row>
    <row r="103" spans="1:10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row>
    <row r="104" spans="1:10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row>
    <row r="105" spans="1:10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row>
    <row r="106" spans="1:10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row>
    <row r="107" spans="1:10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row>
    <row r="108" spans="1:10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row>
    <row r="109" spans="1:10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row>
    <row r="110" spans="1:10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row>
    <row r="111" spans="1:10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row>
    <row r="112" spans="1:10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row>
    <row r="113" spans="1:10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row>
    <row r="114" spans="1:10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row>
    <row r="115" spans="1:10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row>
    <row r="116" spans="1:10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row>
    <row r="117" spans="1:10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row>
    <row r="118" spans="1:10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row>
    <row r="119" spans="1:10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row>
    <row r="120" spans="1:10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row>
    <row r="121" spans="1:10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row>
    <row r="122" spans="1:10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row>
    <row r="123" spans="1:10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row>
    <row r="124" spans="1:10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row>
    <row r="125" spans="1:10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row>
    <row r="126" spans="1:10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row>
    <row r="127" spans="1:10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row>
    <row r="128" spans="1:10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row>
    <row r="129" spans="1:10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row>
    <row r="130" spans="1:10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row>
    <row r="131" spans="1:10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row>
    <row r="132" spans="1:10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row>
    <row r="133" spans="1:10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row>
    <row r="134" spans="1:10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row>
    <row r="135" spans="1:10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row>
    <row r="136" spans="1:10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row>
    <row r="137" spans="1:10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row>
    <row r="138" spans="1:10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row>
    <row r="139" spans="1:10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row>
    <row r="140" spans="1:10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row>
    <row r="141" spans="1:10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row>
    <row r="142" spans="1:10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row>
    <row r="143" spans="1:10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row>
    <row r="144" spans="1:10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row>
    <row r="145" spans="1:10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row>
    <row r="146" spans="1:10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row>
    <row r="147" spans="1:10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row>
    <row r="148" spans="1:10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row>
    <row r="149" spans="1:10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row>
    <row r="150" spans="1:10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row>
    <row r="151" spans="1:10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row>
    <row r="152" spans="1:10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row>
    <row r="153" spans="1:10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row>
    <row r="154" spans="1:108"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row>
    <row r="155" spans="1:108"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row>
    <row r="156" spans="1:108"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row>
    <row r="157" spans="1:10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row>
    <row r="158" spans="1:10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row>
    <row r="159" spans="1:10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row>
    <row r="160" spans="1:10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row>
    <row r="161" spans="1:10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row>
    <row r="162" spans="1:10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row>
    <row r="163" spans="1:10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row>
    <row r="164" spans="1:10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row>
    <row r="165" spans="1:108"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row>
    <row r="166" spans="1:108"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row>
    <row r="167" spans="1:108"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row>
    <row r="168" spans="1:10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row>
    <row r="169" spans="1:10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row>
    <row r="170" spans="1:10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row>
    <row r="171" spans="1:10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row>
    <row r="172" spans="1:10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row>
    <row r="173" spans="1:10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row>
    <row r="174" spans="1:10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row>
    <row r="175" spans="1:10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row>
    <row r="176" spans="1:10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row>
    <row r="177" spans="1:10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row>
    <row r="178" spans="1:10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row>
    <row r="179" spans="1:10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row>
    <row r="180" spans="1:10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row>
    <row r="181" spans="1:10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row>
    <row r="182" spans="1:10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row>
    <row r="183" spans="1:10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row>
    <row r="184" spans="1:10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row>
    <row r="185" spans="1:10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row>
    <row r="186" spans="1:10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row>
    <row r="187" spans="1:10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row>
    <row r="188" spans="1:10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row>
    <row r="189" spans="1:108"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row>
    <row r="190" spans="1:108"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row>
    <row r="191" spans="1:10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row>
    <row r="192" spans="1:10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row>
    <row r="193" spans="1:10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row>
    <row r="194" spans="1:10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row>
    <row r="195" spans="1:10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row>
    <row r="196" spans="1:10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row>
    <row r="197" spans="1:10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row>
    <row r="198" spans="1:108"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row>
    <row r="199" spans="1:108"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row>
    <row r="200" spans="1:108"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row>
    <row r="201" spans="1:108"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row>
    <row r="202" spans="1:10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row>
    <row r="203" spans="1:10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row>
    <row r="204" spans="1:10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row>
    <row r="205" spans="1:10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row>
    <row r="206" spans="1:10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row>
    <row r="207" spans="1:10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row>
    <row r="208" spans="1:10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row>
    <row r="209" spans="1:10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row>
    <row r="210" spans="1:10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row>
    <row r="211" spans="1:10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row>
    <row r="212" spans="1:10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row>
    <row r="213" spans="1:10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row>
    <row r="214" spans="1:10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row>
    <row r="215" spans="1:10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row>
    <row r="216" spans="1:10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row>
    <row r="217" spans="1:10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row>
    <row r="218" spans="1:10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row>
    <row r="219" spans="1:10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row>
    <row r="220" spans="1:10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row>
    <row r="221" spans="1:108"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row>
    <row r="222" spans="1:108"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row>
    <row r="223" spans="1:108"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row>
    <row r="224" spans="1:108"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row>
    <row r="225" spans="1:108"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row>
    <row r="226" spans="1:108"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row>
    <row r="227" spans="1:108"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row>
    <row r="228" spans="1:108"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row>
    <row r="229" spans="1:108"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row>
    <row r="230" spans="1:108"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row>
    <row r="231" spans="1:108"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row>
    <row r="232" spans="1:108"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row>
    <row r="233" spans="1:108"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row>
    <row r="234" spans="1:108"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row>
    <row r="235" spans="1:108"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row>
    <row r="236" spans="1:108"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row>
    <row r="237" spans="1:108"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row>
    <row r="238" spans="1:108"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row>
    <row r="239" spans="1:108"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row>
    <row r="240" spans="1:108"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row>
    <row r="241" spans="1:10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row>
    <row r="242" spans="1:108"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row>
    <row r="243" spans="1:108"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row>
    <row r="244" spans="1:108"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row>
    <row r="245" spans="1:108"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row>
    <row r="246" spans="1:108"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row>
    <row r="247" spans="1:108"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row>
    <row r="248" spans="1:108"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row>
    <row r="249" spans="1:108"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row>
    <row r="250" spans="1:108"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row>
    <row r="251" spans="1:108"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row>
    <row r="252" spans="1:108"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row>
    <row r="253" spans="1:108"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row>
    <row r="254" spans="1:108"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row>
    <row r="255" spans="1:108"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row>
    <row r="256" spans="1:108"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row>
    <row r="257" spans="1:108"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row>
    <row r="258" spans="1:108"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row>
    <row r="259" spans="1:108"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row>
    <row r="260" spans="1:108"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row>
    <row r="261" spans="1:108"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row>
    <row r="262" spans="1:108"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row>
    <row r="263" spans="1:108"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row>
    <row r="264" spans="1:108"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row>
    <row r="265" spans="1:108"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row>
    <row r="266" spans="1:108"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row>
    <row r="267" spans="1:108"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row>
    <row r="268" spans="1:108"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row>
    <row r="269" spans="1:108"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row>
    <row r="270" spans="1:108"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row>
    <row r="271" spans="1:108"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row>
    <row r="272" spans="1:108"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row>
    <row r="273" spans="1:108"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row>
    <row r="274" spans="1:108"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row>
    <row r="275" spans="1:108"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row>
    <row r="276" spans="1:108"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row>
    <row r="277" spans="1:108"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row>
    <row r="278" spans="1:108"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row>
    <row r="279" spans="1:108"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row>
    <row r="280" spans="1:108"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row>
    <row r="281" spans="1:108"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row>
    <row r="282" spans="1:108"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row>
    <row r="283" spans="1:108"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row>
    <row r="284" spans="1:108"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row>
    <row r="285" spans="1:108"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row>
    <row r="286" spans="1:108"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row>
    <row r="287" spans="1:108"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row>
    <row r="288" spans="1:108"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row>
    <row r="289" spans="1:108"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row>
    <row r="290" spans="1:108"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row>
    <row r="291" spans="1:108"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row>
    <row r="292" spans="1:108"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row>
    <row r="293" spans="1:108"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row>
    <row r="294" spans="1:108"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row>
    <row r="295" spans="1:108"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row>
    <row r="296" spans="1:108"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row>
    <row r="297" spans="1:10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row>
    <row r="298" spans="1:108"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row>
    <row r="299" spans="1:108"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row>
    <row r="300" spans="1:108"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row>
    <row r="301" spans="1:108"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row>
    <row r="302" spans="1:108"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row>
    <row r="303" spans="1:108"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row>
    <row r="304" spans="1:108"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row>
    <row r="305" spans="1:108"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row>
    <row r="306" spans="1:108"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row>
    <row r="307" spans="1:108"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row>
    <row r="308" spans="1:108"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row>
    <row r="309" spans="1:108"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row>
    <row r="310" spans="1:108"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row>
    <row r="311" spans="1:108"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row>
    <row r="312" spans="1:108"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row>
    <row r="313" spans="1:108"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row>
    <row r="314" spans="1:108"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row>
    <row r="315" spans="1:108"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row>
    <row r="316" spans="1:108"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row>
    <row r="317" spans="1:108"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row>
    <row r="318" spans="1:108"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row>
    <row r="319" spans="1:108"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row>
    <row r="320" spans="1:10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row>
    <row r="321" spans="1:108"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row>
    <row r="322" spans="1:108"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row>
    <row r="323" spans="1:108"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row>
    <row r="324" spans="1:108"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row>
    <row r="325" spans="1:108"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row>
    <row r="326" spans="1:108"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row>
    <row r="327" spans="1:10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row>
    <row r="328" spans="1:108"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row>
    <row r="329" spans="1:108"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row>
    <row r="330" spans="1:108"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row>
    <row r="331" spans="1:108"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row>
    <row r="332" spans="1:108"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row>
    <row r="333" spans="1:108"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row>
    <row r="334" spans="1:108"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row>
    <row r="335" spans="1:108"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row>
    <row r="336" spans="1:108"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row>
    <row r="337" spans="1:108"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row>
    <row r="338" spans="1:108"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row>
    <row r="339" spans="1:108"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row>
    <row r="340" spans="1:108"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row>
    <row r="341" spans="1:108"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row>
    <row r="342" spans="1:108"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row>
    <row r="343" spans="1:108"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row>
    <row r="344" spans="1:108"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row>
    <row r="345" spans="1:108"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row>
    <row r="346" spans="1:108"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row>
    <row r="347" spans="1:108"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row>
    <row r="348" spans="1:108"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row>
    <row r="349" spans="1:108"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row>
    <row r="350" spans="1:10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row>
    <row r="351" spans="1:108"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row>
    <row r="352" spans="1:108"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row>
    <row r="353" spans="1:108"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row>
    <row r="354" spans="1:108"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row>
    <row r="355" spans="1:108"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row>
    <row r="356" spans="1:108"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row>
    <row r="357" spans="1:10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row>
    <row r="358" spans="1:108"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row>
    <row r="359" spans="1:108"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row>
    <row r="360" spans="1:108"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row>
    <row r="361" spans="1:108"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row>
    <row r="362" spans="1:108"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row>
    <row r="363" spans="1:108"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row>
    <row r="364" spans="1:108"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row>
    <row r="365" spans="1:108"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row>
    <row r="366" spans="1:108"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row>
    <row r="367" spans="1:108"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row>
    <row r="368" spans="1:108"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row>
    <row r="369" spans="1:108"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row>
    <row r="370" spans="1:108"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row>
    <row r="371" spans="1:108"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row>
    <row r="372" spans="1:108"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row>
    <row r="373" spans="1:108"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row>
    <row r="374" spans="1:108"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row>
    <row r="375" spans="1:108"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row>
    <row r="376" spans="1:108"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row>
    <row r="377" spans="1:108"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row>
    <row r="378" spans="1:108"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row>
    <row r="379" spans="1:108"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row>
    <row r="380" spans="1:10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row>
    <row r="381" spans="1:108"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row>
    <row r="382" spans="1:108"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row>
    <row r="383" spans="1:108"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row>
    <row r="384" spans="1:108"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row>
    <row r="385" spans="1:108"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row>
    <row r="386" spans="1:108"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row>
    <row r="387" spans="1:10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row>
    <row r="388" spans="1:10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row>
    <row r="389" spans="1:10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row>
    <row r="390" spans="1:10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row>
    <row r="391" spans="1:10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row>
    <row r="392" spans="1:10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row>
    <row r="393" spans="1:10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row>
    <row r="394" spans="1:10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row>
    <row r="395" spans="1:10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row>
    <row r="396" spans="1:10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row>
    <row r="397" spans="1:10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row>
    <row r="398" spans="1:10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row>
    <row r="399" spans="1:10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row>
    <row r="400" spans="1:10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row>
    <row r="401" spans="1:10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row>
    <row r="402" spans="1:10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row>
    <row r="403" spans="1:10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row>
    <row r="404" spans="1:10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row>
    <row r="405" spans="1:10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row>
    <row r="406" spans="1:10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row>
    <row r="407" spans="1:10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row>
    <row r="408" spans="1:10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row>
    <row r="409" spans="1:10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row>
    <row r="410" spans="1:10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row>
    <row r="411" spans="1:10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row>
    <row r="412" spans="1:10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row>
    <row r="413" spans="1:10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row>
    <row r="414" spans="1:10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row>
    <row r="415" spans="1:10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row>
    <row r="416" spans="1:10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row>
    <row r="417" spans="1:10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row>
    <row r="418" spans="1:10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row>
    <row r="419" spans="1:10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row>
    <row r="420" spans="1:10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row>
    <row r="421" spans="1:10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row>
    <row r="422" spans="1:10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row>
    <row r="423" spans="1:10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row>
    <row r="424" spans="1:10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row>
    <row r="425" spans="1:10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row>
    <row r="426" spans="1:10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row>
    <row r="427" spans="1:10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row>
    <row r="428" spans="1:10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row>
    <row r="429" spans="1:10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row>
    <row r="430" spans="1:10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row>
    <row r="431" spans="1:10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row>
    <row r="432" spans="1:10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row>
    <row r="433" spans="1:10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row>
    <row r="434" spans="1:10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row>
    <row r="435" spans="1:10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row>
    <row r="436" spans="1:10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row>
    <row r="437" spans="1:10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row>
    <row r="438" spans="1:10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row>
    <row r="439" spans="1:10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row>
    <row r="440" spans="1:10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row>
    <row r="441" spans="1:10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row>
    <row r="442" spans="1:10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row>
    <row r="443" spans="1:10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row>
    <row r="444" spans="1:10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row>
    <row r="445" spans="1:10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row>
    <row r="446" spans="1:10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row>
    <row r="447" spans="1:10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row>
    <row r="448" spans="1:10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row>
    <row r="449" spans="1:10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row>
    <row r="450" spans="1:10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row>
    <row r="451" spans="1:10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row>
    <row r="452" spans="1:10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row>
    <row r="453" spans="1:10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row>
    <row r="454" spans="1:10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row>
    <row r="455" spans="1:10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row>
    <row r="456" spans="1:10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row>
    <row r="457" spans="1:10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row>
    <row r="458" spans="1:10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row>
    <row r="459" spans="1:10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row>
    <row r="460" spans="1:10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row>
    <row r="461" spans="1:10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row>
    <row r="462" spans="1:10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row>
    <row r="463" spans="1:10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row>
    <row r="464" spans="1:10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row>
    <row r="465" spans="1:10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row>
    <row r="466" spans="1:10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row>
    <row r="467" spans="1:10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row>
    <row r="468" spans="1:10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row>
    <row r="469" spans="1:10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row>
    <row r="470" spans="1:10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row>
    <row r="471" spans="1:10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row>
    <row r="472" spans="1:10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row>
    <row r="473" spans="1:10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row>
    <row r="474" spans="1:10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row>
    <row r="475" spans="1:10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row>
    <row r="476" spans="1:10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row>
    <row r="477" spans="1:10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row>
    <row r="478" spans="1:10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row>
    <row r="479" spans="1:10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row>
    <row r="480" spans="1:10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row>
    <row r="481" spans="1:10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row>
    <row r="482" spans="1:10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row>
    <row r="483" spans="1:10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row>
    <row r="484" spans="1:10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row>
    <row r="485" spans="1:10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row>
    <row r="486" spans="1:10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row>
    <row r="487" spans="1:10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row>
    <row r="488" spans="1:10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row>
    <row r="489" spans="1:10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row>
    <row r="490" spans="1:10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row>
    <row r="491" spans="1:10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row>
    <row r="492" spans="1:10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row>
    <row r="493" spans="1:10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row>
    <row r="494" spans="1:10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row>
    <row r="495" spans="1:10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row>
    <row r="496" spans="1:10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row>
    <row r="497" spans="1:10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row>
    <row r="498" spans="1:10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row>
    <row r="499" spans="1:10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row>
    <row r="500" spans="1:10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row>
    <row r="501" spans="1:10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row>
    <row r="502" spans="1:10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row>
    <row r="503" spans="1:10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row>
    <row r="504" spans="1:10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row>
    <row r="505" spans="1:10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row>
    <row r="506" spans="1:10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row>
    <row r="507" spans="1:10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row>
    <row r="508" spans="1:10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row>
    <row r="509" spans="1:10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row>
    <row r="510" spans="1:10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row>
    <row r="511" spans="1:10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row>
    <row r="512" spans="1:10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row>
    <row r="513" spans="1:10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row>
    <row r="514" spans="1:10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row>
    <row r="515" spans="1:10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row>
    <row r="516" spans="1:10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row>
    <row r="517" spans="1:10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row>
    <row r="518" spans="1:10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row>
    <row r="519" spans="1:10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row>
    <row r="520" spans="1:10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row>
    <row r="521" spans="1:10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row>
    <row r="522" spans="1:10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row>
    <row r="523" spans="1:10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row>
    <row r="524" spans="1:10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row>
    <row r="525" spans="1:10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row>
    <row r="526" spans="1:10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row>
    <row r="527" spans="1:10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row>
    <row r="528" spans="1:10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row>
    <row r="529" spans="1:10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row>
    <row r="530" spans="1:10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row>
    <row r="531" spans="1:10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row>
    <row r="532" spans="1:10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row>
    <row r="533" spans="1:10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row>
    <row r="534" spans="1:10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row>
    <row r="535" spans="1:10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row>
    <row r="536" spans="1:10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row>
    <row r="537" spans="1:10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row>
    <row r="538" spans="1:10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row>
    <row r="539" spans="1:10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row>
    <row r="540" spans="1:10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row>
    <row r="541" spans="1:10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row>
    <row r="542" spans="1:10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row>
    <row r="543" spans="1:10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row>
    <row r="544" spans="1:10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row>
    <row r="545" spans="1:10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row>
    <row r="546" spans="1:10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row>
    <row r="547" spans="1:10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row>
    <row r="548" spans="1:10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row>
    <row r="549" spans="1:10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row>
    <row r="550" spans="1:10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row>
    <row r="551" spans="1:10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row>
    <row r="552" spans="1:10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row>
    <row r="553" spans="1:10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row>
    <row r="554" spans="1:10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row>
    <row r="555" spans="1:10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row>
    <row r="556" spans="1:10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row>
    <row r="557" spans="1:10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row>
    <row r="558" spans="1:10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row>
    <row r="559" spans="1:10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row>
    <row r="560" spans="1:10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row>
    <row r="561" spans="1:10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row>
    <row r="562" spans="1:10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row>
    <row r="563" spans="1:10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row>
    <row r="564" spans="1:10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row>
    <row r="565" spans="1:10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row>
    <row r="566" spans="1:10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row>
    <row r="567" spans="1:10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row>
    <row r="568" spans="1:10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row>
    <row r="569" spans="1:10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row>
    <row r="570" spans="1:10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row>
    <row r="571" spans="1:10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row>
    <row r="572" spans="1:10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row>
    <row r="573" spans="1:10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row>
    <row r="574" spans="1:10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row>
    <row r="575" spans="1:10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row>
    <row r="576" spans="1:10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row>
    <row r="577" spans="1:10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row>
    <row r="578" spans="1:10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row>
    <row r="579" spans="1:10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row>
    <row r="580" spans="1:10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row>
    <row r="581" spans="1:10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row>
    <row r="582" spans="1:10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row>
    <row r="583" spans="1:10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row>
    <row r="584" spans="1:10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row>
    <row r="585" spans="1:10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row>
    <row r="586" spans="1:10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row>
    <row r="587" spans="1:10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row>
    <row r="588" spans="1:10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row>
    <row r="589" spans="1:10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row>
    <row r="590" spans="1:10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row>
    <row r="591" spans="1:10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row>
    <row r="592" spans="1:10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row>
    <row r="593" spans="1:10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row>
    <row r="594" spans="1:10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row>
    <row r="595" spans="1:10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row>
    <row r="596" spans="1:10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row>
    <row r="597" spans="1:10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row>
    <row r="598" spans="1:10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row>
    <row r="599" spans="1:10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row>
    <row r="600" spans="1:10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row>
    <row r="601" spans="1:10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row>
    <row r="602" spans="1:10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row>
    <row r="603" spans="1:10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row>
    <row r="604" spans="1:10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row>
    <row r="605" spans="1:10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row>
    <row r="606" spans="1:10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row>
    <row r="607" spans="1:10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row>
    <row r="608" spans="1:10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row>
    <row r="609" spans="1:10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row>
    <row r="610" spans="1:10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row>
    <row r="611" spans="1:10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row>
    <row r="612" spans="1:10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row>
    <row r="613" spans="1:10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row>
    <row r="614" spans="1:10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row>
    <row r="615" spans="1:10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row>
    <row r="616" spans="1:10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row>
    <row r="617" spans="1:10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row>
    <row r="618" spans="1:10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row>
    <row r="619" spans="1:10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row>
    <row r="620" spans="1:10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row>
    <row r="621" spans="1:10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row>
    <row r="622" spans="1:10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row>
    <row r="623" spans="1:10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row>
    <row r="624" spans="1:10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row>
    <row r="625" spans="1:10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row>
    <row r="626" spans="1:10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row>
    <row r="627" spans="1:10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row>
    <row r="628" spans="1:10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row>
    <row r="629" spans="1:10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row>
    <row r="630" spans="1:10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row>
    <row r="631" spans="1:10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row>
    <row r="632" spans="1:10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row>
    <row r="633" spans="1:10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row>
    <row r="634" spans="1:10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row>
    <row r="635" spans="1:10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row>
    <row r="636" spans="1:10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row>
    <row r="637" spans="1:10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row>
    <row r="638" spans="1:10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row>
    <row r="639" spans="1:10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row>
    <row r="640" spans="1:10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row>
    <row r="641" spans="1:10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row>
    <row r="642" spans="1:10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row>
    <row r="643" spans="1:10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row>
    <row r="644" spans="1:10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row>
    <row r="645" spans="1:10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row>
    <row r="646" spans="1:10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row>
    <row r="647" spans="1:10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row>
    <row r="648" spans="1:10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row>
    <row r="649" spans="1:10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row>
    <row r="650" spans="1:10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row>
    <row r="651" spans="1:10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row>
    <row r="652" spans="1:10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row>
    <row r="653" spans="1:10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row>
    <row r="654" spans="1:10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row>
    <row r="655" spans="1:10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row>
    <row r="656" spans="1:10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row>
    <row r="657" spans="1:10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row>
    <row r="658" spans="1:10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row>
    <row r="659" spans="1:10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row>
    <row r="660" spans="1:10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row>
    <row r="661" spans="1:10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row>
    <row r="662" spans="1:10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row>
    <row r="663" spans="1:10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row>
    <row r="664" spans="1:10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row>
    <row r="665" spans="1:10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row>
    <row r="666" spans="1:10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row>
    <row r="667" spans="1:10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row>
    <row r="668" spans="1:10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row>
    <row r="669" spans="1:10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row>
    <row r="670" spans="1:10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row>
    <row r="671" spans="1:10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row>
    <row r="672" spans="1:10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row>
    <row r="673" spans="1:10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row>
    <row r="674" spans="1:10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row>
    <row r="675" spans="1:10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row>
    <row r="676" spans="1:10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row>
    <row r="677" spans="1:10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row>
    <row r="678" spans="1:10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row>
    <row r="679" spans="1:10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row>
    <row r="680" spans="1:10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row>
    <row r="681" spans="1:10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row>
    <row r="682" spans="1:10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row>
    <row r="683" spans="1:10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row>
    <row r="684" spans="1:10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row>
    <row r="685" spans="1:10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row>
    <row r="686" spans="1:10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row>
    <row r="687" spans="1:10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row>
    <row r="688" spans="1:10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row>
    <row r="689" spans="1:10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row>
    <row r="690" spans="1:10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row>
    <row r="691" spans="1:10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row>
    <row r="692" spans="1:10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row>
    <row r="693" spans="1:10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row>
    <row r="694" spans="1:10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row>
    <row r="695" spans="1:10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row>
    <row r="696" spans="1:10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row>
    <row r="697" spans="1:10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row>
    <row r="698" spans="1:10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row>
    <row r="699" spans="1:10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row>
    <row r="700" spans="1:10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row>
    <row r="701" spans="1:10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row>
    <row r="702" spans="1:10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row>
    <row r="703" spans="1:10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row>
    <row r="704" spans="1:10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row>
    <row r="705" spans="1:10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row>
    <row r="706" spans="1:10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row>
    <row r="707" spans="1:10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row>
    <row r="708" spans="1:10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row>
    <row r="709" spans="1:10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row>
    <row r="710" spans="1:10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row>
    <row r="711" spans="1:10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row>
    <row r="712" spans="1:10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row>
    <row r="713" spans="1:10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row>
    <row r="714" spans="1:10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row>
    <row r="715" spans="1:10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row>
    <row r="716" spans="1:10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row>
    <row r="717" spans="1:10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row>
    <row r="718" spans="1:10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row>
    <row r="719" spans="1:10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row>
    <row r="720" spans="1:10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row>
    <row r="721" spans="1:10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row>
    <row r="722" spans="1:10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row>
    <row r="723" spans="1:10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row>
    <row r="724" spans="1:10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row>
    <row r="725" spans="1:10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row>
    <row r="726" spans="1:10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row>
    <row r="727" spans="1:10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row>
    <row r="728" spans="1:10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row>
    <row r="729" spans="1:10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row>
    <row r="730" spans="1:10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row>
    <row r="731" spans="1:10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row>
    <row r="732" spans="1:10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row>
    <row r="733" spans="1:10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row>
    <row r="734" spans="1:10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row>
    <row r="735" spans="1:10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row>
    <row r="736" spans="1:10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row>
    <row r="737" spans="1:10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row>
    <row r="738" spans="1:10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row>
    <row r="739" spans="1:10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row>
    <row r="740" spans="1:10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row>
    <row r="741" spans="1:10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row>
    <row r="742" spans="1:10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row>
    <row r="743" spans="1:10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row>
    <row r="744" spans="1:10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row>
    <row r="745" spans="1:10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row>
    <row r="746" spans="1:10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row>
    <row r="747" spans="1:10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row>
    <row r="748" spans="1:10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row>
    <row r="749" spans="1:10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row>
    <row r="750" spans="1:10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row>
    <row r="751" spans="1:10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row>
    <row r="752" spans="1:10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row>
    <row r="753" spans="1:10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row>
    <row r="754" spans="1:10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row>
    <row r="755" spans="1:10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row>
    <row r="756" spans="1:10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row>
    <row r="757" spans="1:10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row>
    <row r="758" spans="1:10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row>
    <row r="759" spans="1:10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row>
    <row r="760" spans="1:10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row>
    <row r="761" spans="1:10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row>
    <row r="762" spans="1:10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row>
    <row r="763" spans="1:10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row>
    <row r="764" spans="1:10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row>
    <row r="765" spans="1:10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row>
    <row r="766" spans="1:10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row>
    <row r="767" spans="1:10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row>
    <row r="768" spans="1:10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row>
    <row r="769" spans="1:10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row>
    <row r="770" spans="1:10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row>
    <row r="771" spans="1:10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row>
    <row r="772" spans="1:10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row>
    <row r="773" spans="1:10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row>
    <row r="774" spans="1:10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row>
    <row r="775" spans="1:10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row>
    <row r="776" spans="1:10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row>
    <row r="777" spans="1:10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row>
    <row r="778" spans="1:10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row>
    <row r="779" spans="1:10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row>
    <row r="780" spans="1:10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row>
    <row r="781" spans="1:10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row>
    <row r="782" spans="1:10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row>
    <row r="783" spans="1:10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row>
    <row r="784" spans="1:10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row>
    <row r="785" spans="1:10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row>
    <row r="786" spans="1:10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row>
    <row r="787" spans="1:10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row>
    <row r="788" spans="1:10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row>
    <row r="789" spans="1:10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row>
    <row r="790" spans="1:10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row>
    <row r="791" spans="1:10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row>
    <row r="792" spans="1:10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row>
    <row r="793" spans="1:10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row>
    <row r="794" spans="1:10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row>
    <row r="795" spans="1:10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row>
    <row r="796" spans="1:10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row>
    <row r="797" spans="1:10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row>
    <row r="798" spans="1:10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row>
    <row r="799" spans="1:10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row>
    <row r="800" spans="1:10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row>
    <row r="801" spans="1:10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row>
    <row r="802" spans="1:10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row>
    <row r="803" spans="1:10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row>
    <row r="804" spans="1:10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row>
    <row r="805" spans="1:10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row>
    <row r="806" spans="1:10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row>
    <row r="807" spans="1:10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row>
    <row r="808" spans="1:10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row>
    <row r="809" spans="1:10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row>
    <row r="810" spans="1:10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row>
    <row r="811" spans="1:10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row>
    <row r="812" spans="1:10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row>
    <row r="813" spans="1:10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row>
    <row r="814" spans="1:10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row>
    <row r="815" spans="1:10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row>
    <row r="816" spans="1:10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row>
    <row r="817" spans="1:10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row>
    <row r="818" spans="1:10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row>
    <row r="819" spans="1:10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row>
    <row r="820" spans="1:10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row>
    <row r="821" spans="1:10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row>
    <row r="822" spans="1:10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row>
    <row r="823" spans="1:10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row>
    <row r="824" spans="1:10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row>
    <row r="825" spans="1:10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row>
    <row r="826" spans="1:10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row>
    <row r="827" spans="1:10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row>
    <row r="828" spans="1:10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row>
    <row r="829" spans="1:10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row>
    <row r="830" spans="1:10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row>
    <row r="831" spans="1:10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row>
    <row r="832" spans="1:10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row>
    <row r="833" spans="1:10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row>
    <row r="834" spans="1:10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row>
    <row r="835" spans="1:10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row>
    <row r="836" spans="1:10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row>
    <row r="837" spans="1:10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row>
    <row r="838" spans="1:10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row>
    <row r="839" spans="1:10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row>
    <row r="840" spans="1:10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row>
    <row r="841" spans="1:10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row>
    <row r="842" spans="1:10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row>
    <row r="843" spans="1:10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row>
    <row r="844" spans="1:10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row>
    <row r="845" spans="1:10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row>
    <row r="846" spans="1:10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row>
    <row r="847" spans="1:10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row>
    <row r="848" spans="1:10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row>
    <row r="849" spans="1:10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row>
    <row r="850" spans="1:10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row>
    <row r="851" spans="1:10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row>
    <row r="852" spans="1:10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row>
    <row r="853" spans="1:10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row>
    <row r="854" spans="1:10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row>
    <row r="855" spans="1:10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row>
    <row r="856" spans="1:10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row>
    <row r="857" spans="1:10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row>
    <row r="858" spans="1:10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row>
    <row r="859" spans="1:10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row>
    <row r="860" spans="1:10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row>
    <row r="861" spans="1:10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row>
    <row r="862" spans="1:10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row>
    <row r="863" spans="1:10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row>
    <row r="864" spans="1:10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row>
    <row r="865" spans="1:10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row>
    <row r="866" spans="1:10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row>
    <row r="867" spans="1:10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row>
    <row r="868" spans="1:10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row>
    <row r="869" spans="1:10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row>
    <row r="870" spans="1:10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row>
    <row r="871" spans="1:10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row>
    <row r="872" spans="1:10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row>
    <row r="873" spans="1:10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row>
    <row r="874" spans="1:10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row>
    <row r="875" spans="1:10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row>
    <row r="876" spans="1:10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row>
    <row r="877" spans="1:10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row>
    <row r="878" spans="1:10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row>
    <row r="879" spans="1:10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row>
    <row r="880" spans="1:10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row>
    <row r="881" spans="1:10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row>
    <row r="882" spans="1:10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row>
    <row r="883" spans="1:10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row>
    <row r="884" spans="1:10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row>
    <row r="885" spans="1:10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row>
    <row r="886" spans="1:10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row>
    <row r="887" spans="1:10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row>
    <row r="888" spans="1:10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row>
    <row r="889" spans="1:10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row>
    <row r="890" spans="1:10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row>
    <row r="891" spans="1:10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row>
    <row r="892" spans="1:10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row>
    <row r="893" spans="1:10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row>
    <row r="894" spans="1:10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row>
    <row r="895" spans="1:10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row>
    <row r="896" spans="1:10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row>
    <row r="897" spans="1:10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row>
    <row r="898" spans="1:10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row>
    <row r="899" spans="1:10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row>
    <row r="900" spans="1:10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row>
    <row r="901" spans="1:10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row>
    <row r="902" spans="1:10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row>
    <row r="903" spans="1:10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row>
    <row r="904" spans="1:10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row>
    <row r="905" spans="1:10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row>
    <row r="906" spans="1:10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row>
    <row r="907" spans="1:10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row>
    <row r="908" spans="1:10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row>
    <row r="909" spans="1:10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row>
    <row r="910" spans="1:10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row>
    <row r="911" spans="1:10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row>
    <row r="912" spans="1:10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row>
    <row r="913" spans="1:10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row>
    <row r="914" spans="1:10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row>
    <row r="915" spans="1:10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row>
    <row r="916" spans="1:10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row>
    <row r="917" spans="1:10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row>
    <row r="918" spans="1:10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row>
    <row r="919" spans="1:10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row>
    <row r="920" spans="1:10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row>
    <row r="921" spans="1:10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row>
    <row r="922" spans="1:10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row>
    <row r="923" spans="1:10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row>
    <row r="924" spans="1:10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row>
    <row r="925" spans="1:10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row>
    <row r="926" spans="1:10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row>
    <row r="927" spans="1:10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row>
    <row r="928" spans="1:10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row>
    <row r="929" spans="1:10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row>
    <row r="930" spans="1:10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row>
    <row r="931" spans="1:10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row>
    <row r="932" spans="1:10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row>
    <row r="933" spans="1:10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row>
    <row r="934" spans="1:10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row>
    <row r="935" spans="1:10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row>
    <row r="936" spans="1:10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row>
    <row r="937" spans="1:10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row>
    <row r="938" spans="1:10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row>
    <row r="939" spans="1:10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row>
    <row r="940" spans="1:10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row>
    <row r="941" spans="1:10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row>
    <row r="942" spans="1:10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row>
    <row r="943" spans="1:10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row>
    <row r="944" spans="1:10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row>
    <row r="945" spans="1:10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row>
    <row r="946" spans="1:10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row>
    <row r="947" spans="1:10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row>
    <row r="948" spans="1:10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row>
    <row r="949" spans="1:10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row>
    <row r="950" spans="1:10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row>
    <row r="951" spans="1:10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row>
    <row r="952" spans="1:10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row>
    <row r="953" spans="1:10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row>
    <row r="954" spans="1:10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row>
    <row r="955" spans="1:10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row>
    <row r="956" spans="1:10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row>
    <row r="957" spans="1:10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row>
    <row r="958" spans="1:10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row>
    <row r="959" spans="1:10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row>
    <row r="960" spans="1:10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row>
    <row r="961" spans="1:10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row>
    <row r="962" spans="1:10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row>
    <row r="963" spans="1:10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row>
    <row r="964" spans="1:10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row>
    <row r="965" spans="1:10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row>
    <row r="966" spans="1:10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row>
    <row r="967" spans="1:10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row>
    <row r="968" spans="1:10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row>
    <row r="969" spans="1:10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row>
    <row r="970" spans="1:10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row>
    <row r="971" spans="1:10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row>
    <row r="972" spans="1:10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row>
    <row r="973" spans="1:10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row>
    <row r="974" spans="1:10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row>
    <row r="975" spans="1:10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row>
    <row r="976" spans="1:10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row>
    <row r="977" spans="1:10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row>
    <row r="978" spans="1:10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row>
    <row r="979" spans="1:10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row>
    <row r="980" spans="1:10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row>
    <row r="981" spans="1:10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row>
    <row r="982" spans="1:10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row>
    <row r="983" spans="1:10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row>
    <row r="984" spans="1:10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row>
    <row r="985" spans="1:10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row>
    <row r="986" spans="1:10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row>
    <row r="987" spans="1:10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row>
    <row r="988" spans="1:10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row>
    <row r="989" spans="1:10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row>
    <row r="990" spans="1:10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row>
    <row r="991" spans="1:10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row>
    <row r="992" spans="1:10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row>
    <row r="993" spans="1:10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row>
    <row r="994" spans="1:10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row>
    <row r="995" spans="1:10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row>
    <row r="996" spans="1:10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row>
    <row r="997" spans="1:10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row>
    <row r="998" spans="1:10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row>
    <row r="999" spans="1:10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row>
    <row r="1000" spans="1:10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row>
    <row r="1001" spans="1:108"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row>
    <row r="1002" spans="1:108"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row>
    <row r="1003" spans="1:108"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row>
    <row r="1004" spans="1:108"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row>
    <row r="1005" spans="1:108" ht="12.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row>
    <row r="1006" spans="1:108" ht="12.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row>
    <row r="1007" spans="1:108" ht="12.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row>
    <row r="1008" spans="1:108" ht="12.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row>
    <row r="1009" spans="1:108" ht="12.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row>
    <row r="1010" spans="1:108" ht="12.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row>
    <row r="1011" spans="1:108" ht="12.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row>
    <row r="1012" spans="1:108" ht="12.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row>
    <row r="1013" spans="1:108" ht="12.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row>
    <row r="1014" spans="1:108" ht="12.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row>
    <row r="1015" spans="1:108" ht="12.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row>
    <row r="1016" spans="1:108" ht="12.75"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row>
    <row r="1017" spans="1:108" ht="12.75"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row>
    <row r="1018" spans="1:108" ht="12.75" customHeight="1"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row>
    <row r="1019" spans="1:108" ht="12.75" customHeight="1"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row>
    <row r="1020" spans="1:108" ht="12.75" customHeight="1" x14ac:dyDescent="0.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row>
    <row r="1021" spans="1:108" ht="12.75" customHeight="1" x14ac:dyDescent="0.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row>
    <row r="1022" spans="1:108" ht="12.75" customHeight="1" x14ac:dyDescent="0.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row>
    <row r="1023" spans="1:108" ht="12.75" customHeight="1" x14ac:dyDescent="0.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row>
    <row r="1024" spans="1:108" ht="12.75" customHeight="1" x14ac:dyDescent="0.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row>
    <row r="1025" spans="1:108" ht="12.75" customHeight="1" x14ac:dyDescent="0.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row>
    <row r="1026" spans="1:108" ht="12.75" customHeight="1" x14ac:dyDescent="0.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row>
    <row r="1027" spans="1:108" ht="12.75" customHeight="1" x14ac:dyDescent="0.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row>
    <row r="1028" spans="1:108" ht="12.75" customHeight="1"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row>
    <row r="1029" spans="1:108" ht="12.75" customHeight="1"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row>
    <row r="1030" spans="1:108" ht="12.75" customHeight="1"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row>
    <row r="1031" spans="1:108" ht="12.75" customHeight="1"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row>
    <row r="1032" spans="1:108" ht="12.75" customHeight="1" x14ac:dyDescent="0.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row>
    <row r="1033" spans="1:108" ht="12.75" customHeight="1" x14ac:dyDescent="0.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row>
    <row r="1034" spans="1:108" ht="12.75" customHeight="1" x14ac:dyDescent="0.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row>
    <row r="1035" spans="1:108" ht="12.75" customHeight="1" x14ac:dyDescent="0.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row>
    <row r="1036" spans="1:108" ht="12.75" customHeight="1" x14ac:dyDescent="0.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row>
    <row r="1037" spans="1:108" ht="12.75" customHeight="1" x14ac:dyDescent="0.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row>
    <row r="1038" spans="1:108" ht="12.75" customHeight="1" x14ac:dyDescent="0.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row>
    <row r="1039" spans="1:108" ht="12.75" customHeight="1" x14ac:dyDescent="0.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row>
    <row r="1040" spans="1:108" ht="12.75" customHeight="1" x14ac:dyDescent="0.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row>
    <row r="1041" spans="1:108" ht="12.75" customHeight="1" x14ac:dyDescent="0.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row>
    <row r="1042" spans="1:108" ht="12.75" customHeight="1" x14ac:dyDescent="0.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row>
    <row r="1043" spans="1:108" ht="12.75" customHeight="1" x14ac:dyDescent="0.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row>
    <row r="1044" spans="1:108" ht="12.75" customHeight="1" x14ac:dyDescent="0.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row>
    <row r="1045" spans="1:108" ht="12.75" customHeight="1" x14ac:dyDescent="0.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row>
    <row r="1046" spans="1:108" ht="12.75" customHeight="1" x14ac:dyDescent="0.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row>
    <row r="1047" spans="1:108" ht="12.75" customHeight="1" x14ac:dyDescent="0.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row>
    <row r="1048" spans="1:108" ht="12.75" customHeight="1" x14ac:dyDescent="0.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row>
    <row r="1049" spans="1:108" ht="12.75" customHeight="1" x14ac:dyDescent="0.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row>
    <row r="1050" spans="1:108" ht="12.75" customHeight="1" x14ac:dyDescent="0.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row>
    <row r="1051" spans="1:108" ht="12.75" customHeight="1" x14ac:dyDescent="0.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row>
    <row r="1052" spans="1:108" ht="12.75" customHeight="1" x14ac:dyDescent="0.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row>
    <row r="1053" spans="1:108" ht="12.75" customHeight="1" x14ac:dyDescent="0.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row>
    <row r="1054" spans="1:108" ht="12.75" customHeight="1" x14ac:dyDescent="0.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row>
    <row r="1055" spans="1:108" ht="12.75" customHeight="1" x14ac:dyDescent="0.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row>
    <row r="1056" spans="1:108" ht="12.75" customHeight="1" x14ac:dyDescent="0.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row>
    <row r="1057" spans="1:108" ht="12.75" customHeight="1" x14ac:dyDescent="0.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row>
    <row r="1058" spans="1:108" ht="12.75" customHeight="1" x14ac:dyDescent="0.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row>
    <row r="1059" spans="1:108" ht="12.75" customHeight="1" x14ac:dyDescent="0.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row>
    <row r="1060" spans="1:108" ht="12.75" customHeight="1" x14ac:dyDescent="0.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row>
    <row r="1061" spans="1:108" ht="12.75" customHeight="1" x14ac:dyDescent="0.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row>
    <row r="1062" spans="1:108" ht="12.75" customHeight="1" x14ac:dyDescent="0.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row>
    <row r="1063" spans="1:108" ht="12.75" customHeight="1" x14ac:dyDescent="0.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row>
    <row r="1064" spans="1:108" ht="12.75" customHeight="1" x14ac:dyDescent="0.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row>
    <row r="1065" spans="1:108" ht="12.75" customHeight="1" x14ac:dyDescent="0.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row>
    <row r="1066" spans="1:108" ht="12.75" customHeight="1" x14ac:dyDescent="0.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row>
    <row r="1067" spans="1:108" ht="12.75" customHeight="1" x14ac:dyDescent="0.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row>
    <row r="1068" spans="1:108" ht="12.75" customHeight="1" x14ac:dyDescent="0.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row>
    <row r="1069" spans="1:108" ht="12.75" customHeight="1" x14ac:dyDescent="0.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row>
    <row r="1070" spans="1:108" ht="12.75" customHeight="1" x14ac:dyDescent="0.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row>
    <row r="1071" spans="1:108" ht="12.75" customHeight="1" x14ac:dyDescent="0.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row>
    <row r="1072" spans="1:108" ht="12.75" customHeight="1" x14ac:dyDescent="0.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row>
    <row r="1073" spans="1:108" ht="12.75" customHeight="1" x14ac:dyDescent="0.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row>
    <row r="1074" spans="1:108" ht="12.75" customHeight="1" x14ac:dyDescent="0.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row>
    <row r="1075" spans="1:108" ht="12.75" customHeight="1" x14ac:dyDescent="0.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row>
    <row r="1076" spans="1:108" ht="12.75" customHeight="1" x14ac:dyDescent="0.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row>
    <row r="1077" spans="1:108" ht="12.75" customHeight="1" x14ac:dyDescent="0.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row>
    <row r="1078" spans="1:108" ht="12.75" customHeight="1" x14ac:dyDescent="0.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row>
    <row r="1079" spans="1:108" ht="12.75" customHeight="1" x14ac:dyDescent="0.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row>
    <row r="1080" spans="1:108" ht="12.75" customHeight="1" x14ac:dyDescent="0.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row>
    <row r="1081" spans="1:108" ht="12.75" customHeight="1" x14ac:dyDescent="0.2">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row>
    <row r="1082" spans="1:108" ht="12.75" customHeight="1" x14ac:dyDescent="0.2">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row>
    <row r="1083" spans="1:108" ht="12.75" customHeight="1" x14ac:dyDescent="0.2">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row>
    <row r="1084" spans="1:108" ht="12.75" customHeight="1" x14ac:dyDescent="0.2">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row>
    <row r="1085" spans="1:108" ht="12.75" customHeight="1" x14ac:dyDescent="0.2">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row>
    <row r="1086" spans="1:108" ht="12.75" customHeight="1" x14ac:dyDescent="0.2">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row>
    <row r="1087" spans="1:108" ht="12.75" customHeight="1" x14ac:dyDescent="0.2">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row>
    <row r="1088" spans="1:108" ht="12.75" customHeight="1" x14ac:dyDescent="0.2">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row>
    <row r="1089" spans="1:108" ht="12.75" customHeight="1" x14ac:dyDescent="0.2">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row>
    <row r="1090" spans="1:108" ht="12.75" customHeight="1" x14ac:dyDescent="0.2">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row>
    <row r="1091" spans="1:108" ht="12.75" customHeight="1" x14ac:dyDescent="0.2">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row>
    <row r="1092" spans="1:108" ht="12.75" customHeight="1" x14ac:dyDescent="0.2">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row>
    <row r="1093" spans="1:108" ht="12.75" customHeight="1" x14ac:dyDescent="0.2">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row>
    <row r="1094" spans="1:108" ht="12.75" customHeight="1" x14ac:dyDescent="0.2">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row>
    <row r="1095" spans="1:108" ht="12.75" customHeight="1" x14ac:dyDescent="0.2">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row>
    <row r="1096" spans="1:108" ht="12.75" customHeight="1" x14ac:dyDescent="0.2">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row>
    <row r="1097" spans="1:108" ht="12.75" customHeight="1" x14ac:dyDescent="0.2">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row>
    <row r="1098" spans="1:108" ht="12.75" customHeight="1" x14ac:dyDescent="0.2">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row>
    <row r="1099" spans="1:108" ht="12.75" customHeight="1" x14ac:dyDescent="0.2">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row>
    <row r="1100" spans="1:108" ht="12.75" customHeight="1" x14ac:dyDescent="0.2">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row>
    <row r="1101" spans="1:108" ht="12.75" customHeight="1" x14ac:dyDescent="0.2">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row>
    <row r="1102" spans="1:108" ht="12.75" customHeight="1" x14ac:dyDescent="0.2">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row>
    <row r="1103" spans="1:108" ht="12.75" customHeight="1" x14ac:dyDescent="0.2">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row>
    <row r="1104" spans="1:108" ht="12.75" customHeight="1" x14ac:dyDescent="0.2">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row>
    <row r="1105" spans="1:108" ht="12.75" customHeight="1" x14ac:dyDescent="0.2">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row>
    <row r="1106" spans="1:108" ht="12.75" customHeight="1" x14ac:dyDescent="0.2">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row>
    <row r="1107" spans="1:108" ht="12.75" customHeight="1" x14ac:dyDescent="0.2">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row>
    <row r="1108" spans="1:108" ht="12.75" customHeight="1" x14ac:dyDescent="0.2">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row>
    <row r="1109" spans="1:108" ht="12.75" customHeight="1" x14ac:dyDescent="0.2">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row>
    <row r="1110" spans="1:108" ht="12.75" customHeight="1" x14ac:dyDescent="0.2">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row>
    <row r="1111" spans="1:108" ht="12.75" customHeight="1" x14ac:dyDescent="0.2">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row>
    <row r="1112" spans="1:108" ht="12.75" customHeight="1" x14ac:dyDescent="0.2">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row>
    <row r="1113" spans="1:108" ht="12.75" customHeight="1" x14ac:dyDescent="0.2">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row>
    <row r="1114" spans="1:108" ht="12.75" customHeight="1" x14ac:dyDescent="0.2">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row>
    <row r="1115" spans="1:108" ht="12.75" customHeight="1" x14ac:dyDescent="0.2">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row>
    <row r="1116" spans="1:108" ht="12.75" customHeight="1" x14ac:dyDescent="0.2">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row>
    <row r="1117" spans="1:108" ht="12.75" customHeight="1" x14ac:dyDescent="0.2">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row>
    <row r="1118" spans="1:108" ht="12.75" customHeight="1" x14ac:dyDescent="0.2">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row>
    <row r="1119" spans="1:108" ht="12.75" customHeight="1" x14ac:dyDescent="0.2">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row>
    <row r="1120" spans="1:108" ht="12.75" customHeight="1" x14ac:dyDescent="0.2">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row>
    <row r="1121" spans="8:108" ht="12.75" customHeight="1" x14ac:dyDescent="0.2">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row>
    <row r="1122" spans="8:108" ht="12.75" customHeight="1" x14ac:dyDescent="0.2">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row>
    <row r="1123" spans="8:108" ht="12.75" customHeight="1" x14ac:dyDescent="0.2">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row>
    <row r="1124" spans="8:108" ht="12.75" customHeight="1" x14ac:dyDescent="0.2">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row>
    <row r="1125" spans="8:108" ht="12.75" customHeight="1" x14ac:dyDescent="0.2">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row>
    <row r="1126" spans="8:108" ht="12.75" customHeight="1" x14ac:dyDescent="0.2">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row>
    <row r="1127" spans="8:108" ht="12.75" customHeight="1" x14ac:dyDescent="0.2">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row>
    <row r="1128" spans="8:108" ht="12.75" customHeight="1" x14ac:dyDescent="0.2">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row>
    <row r="1129" spans="8:108" x14ac:dyDescent="0.2">
      <c r="AO1129" s="1"/>
    </row>
    <row r="1130" spans="8:108" x14ac:dyDescent="0.2">
      <c r="AO1130" s="1"/>
    </row>
    <row r="1131" spans="8:108" x14ac:dyDescent="0.2">
      <c r="AO1131" s="1"/>
    </row>
    <row r="1132" spans="8:108" x14ac:dyDescent="0.2">
      <c r="AO1132" s="1"/>
    </row>
    <row r="1133" spans="8:108" x14ac:dyDescent="0.2">
      <c r="AO1133" s="1"/>
    </row>
    <row r="1134" spans="8:108" x14ac:dyDescent="0.2">
      <c r="AO1134" s="1"/>
    </row>
    <row r="1135" spans="8:108" x14ac:dyDescent="0.2">
      <c r="AO1135" s="1"/>
    </row>
    <row r="1136" spans="8:108" x14ac:dyDescent="0.2">
      <c r="AO1136" s="1"/>
    </row>
    <row r="1137" spans="41:41" x14ac:dyDescent="0.2">
      <c r="AO1137" s="1"/>
    </row>
    <row r="1138" spans="41:41" x14ac:dyDescent="0.2">
      <c r="AO1138" s="1"/>
    </row>
    <row r="1139" spans="41:41" x14ac:dyDescent="0.2">
      <c r="AO1139" s="1"/>
    </row>
    <row r="1140" spans="41:41" x14ac:dyDescent="0.2">
      <c r="AO1140" s="1"/>
    </row>
    <row r="1141" spans="41:41" x14ac:dyDescent="0.2">
      <c r="AO1141" s="1"/>
    </row>
    <row r="1142" spans="41:41" x14ac:dyDescent="0.2">
      <c r="AO1142" s="1"/>
    </row>
    <row r="1143" spans="41:41" x14ac:dyDescent="0.2">
      <c r="AO1143" s="1"/>
    </row>
    <row r="1144" spans="41:41" x14ac:dyDescent="0.2">
      <c r="AO1144" s="1"/>
    </row>
    <row r="1145" spans="41:41" x14ac:dyDescent="0.2">
      <c r="AO1145" s="1"/>
    </row>
    <row r="1146" spans="41:41" x14ac:dyDescent="0.2">
      <c r="AO1146" s="1"/>
    </row>
    <row r="1147" spans="41:41" x14ac:dyDescent="0.2">
      <c r="AO1147" s="1"/>
    </row>
    <row r="1148" spans="41:41" x14ac:dyDescent="0.2">
      <c r="AO1148" s="1"/>
    </row>
    <row r="1149" spans="41:41" x14ac:dyDescent="0.2">
      <c r="AO1149" s="1"/>
    </row>
    <row r="1150" spans="41:41" x14ac:dyDescent="0.2">
      <c r="AO1150" s="1"/>
    </row>
    <row r="1151" spans="41:41" x14ac:dyDescent="0.2">
      <c r="AO1151" s="1"/>
    </row>
    <row r="1152" spans="41:41" x14ac:dyDescent="0.2">
      <c r="AO1152" s="1"/>
    </row>
    <row r="1153" spans="41:41" x14ac:dyDescent="0.2">
      <c r="AO1153" s="1"/>
    </row>
    <row r="1154" spans="41:41" x14ac:dyDescent="0.2">
      <c r="AO1154" s="1"/>
    </row>
    <row r="1155" spans="41:41" x14ac:dyDescent="0.2">
      <c r="AO1155" s="1"/>
    </row>
    <row r="1156" spans="41:41" x14ac:dyDescent="0.2">
      <c r="AO1156" s="1"/>
    </row>
    <row r="1157" spans="41:41" x14ac:dyDescent="0.2">
      <c r="AO1157" s="1"/>
    </row>
    <row r="1158" spans="41:41" x14ac:dyDescent="0.2">
      <c r="AO1158" s="1"/>
    </row>
    <row r="1159" spans="41:41" x14ac:dyDescent="0.2">
      <c r="AO1159" s="1"/>
    </row>
    <row r="1160" spans="41:41" x14ac:dyDescent="0.2">
      <c r="AO1160" s="1"/>
    </row>
    <row r="1161" spans="41:41" x14ac:dyDescent="0.2">
      <c r="AO1161" s="1"/>
    </row>
  </sheetData>
  <sheetProtection algorithmName="SHA-512" hashValue="v4mq81lN5ihEqfTk9+qvmwxvkXS5AgggLt+jQauzbOGowweP69csPhxqyTSY/Op87ARS15e7Sia1i1yzJRlg9A==" saltValue="4yDUEHMG0OLlD6Sn01DBvg==" spinCount="100000" sheet="1" objects="1" scenarios="1"/>
  <customSheetViews>
    <customSheetView guid="{E425E8D1-D3E5-4C55-A677-4583BA682CDD}" scale="75" showRuler="0" topLeftCell="A106">
      <selection activeCell="H96" sqref="H96"/>
      <pageMargins left="0.75" right="0.75" top="1" bottom="1" header="0.5" footer="0.5"/>
      <headerFooter alignWithMargins="0"/>
    </customSheetView>
  </customSheetViews>
  <mergeCells count="3">
    <mergeCell ref="C1:G1"/>
    <mergeCell ref="C2:F2"/>
    <mergeCell ref="D3:E3"/>
  </mergeCells>
  <phoneticPr fontId="13" type="noConversion"/>
  <dataValidations count="1">
    <dataValidation type="whole" operator="greaterThan" allowBlank="1" showInputMessage="1" showErrorMessage="1" errorTitle="Whole numbers only allowed" error="All monies should be independently rounded to the nearest £1,000." sqref="C6:E9 G6:G9 F13:G18">
      <formula1>-99999999</formula1>
    </dataValidation>
  </dataValidations>
  <pageMargins left="0.74803149606299213" right="0.74803149606299213" top="0.98425196850393704" bottom="0.98425196850393704" header="0.51181102362204722" footer="0.51181102362204722"/>
  <pageSetup paperSize="9" scale="60" fitToWidth="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D1172"/>
  <sheetViews>
    <sheetView zoomScaleNormal="100" workbookViewId="0"/>
  </sheetViews>
  <sheetFormatPr defaultRowHeight="12.75" x14ac:dyDescent="0.2"/>
  <cols>
    <col min="1" max="1" width="4.140625" customWidth="1"/>
    <col min="2" max="2" width="86.42578125" customWidth="1"/>
    <col min="3" max="5" width="13.7109375" customWidth="1"/>
    <col min="6" max="7" width="14.85546875" customWidth="1"/>
  </cols>
  <sheetData>
    <row r="1" spans="1:108" ht="15.75" customHeight="1" x14ac:dyDescent="0.25">
      <c r="A1" s="16" t="s">
        <v>9</v>
      </c>
      <c r="B1" s="86"/>
      <c r="C1" s="86"/>
      <c r="D1" s="94"/>
      <c r="E1" s="86"/>
      <c r="F1" s="173"/>
      <c r="G1" s="173"/>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row>
    <row r="2" spans="1:108" ht="15.75" customHeight="1" x14ac:dyDescent="0.25">
      <c r="A2" s="50"/>
      <c r="B2" s="87"/>
      <c r="C2" s="23"/>
      <c r="D2" s="108"/>
      <c r="E2" s="23"/>
      <c r="F2" s="174"/>
      <c r="G2" s="175"/>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row>
    <row r="3" spans="1:108" ht="14.25" customHeight="1" x14ac:dyDescent="0.25">
      <c r="A3" s="33"/>
      <c r="B3" s="88"/>
      <c r="C3" s="24"/>
      <c r="D3" s="109"/>
      <c r="E3" s="24"/>
      <c r="F3" s="412" t="s">
        <v>192</v>
      </c>
      <c r="G3" s="411" t="s">
        <v>135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row>
    <row r="4" spans="1:108" ht="12.75" customHeight="1" x14ac:dyDescent="0.2">
      <c r="A4" s="35">
        <v>1</v>
      </c>
      <c r="B4" s="165" t="s">
        <v>216</v>
      </c>
      <c r="C4" s="84"/>
      <c r="D4" s="84"/>
      <c r="E4" s="84"/>
      <c r="F4" s="12"/>
      <c r="G4" s="12"/>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row>
    <row r="5" spans="1:108" ht="12.75" customHeight="1" x14ac:dyDescent="0.2">
      <c r="A5" s="7" t="s">
        <v>61</v>
      </c>
      <c r="B5" s="68" t="s">
        <v>12</v>
      </c>
      <c r="C5" s="95"/>
      <c r="D5" s="95"/>
      <c r="E5" s="95"/>
      <c r="F5" s="58">
        <v>0</v>
      </c>
      <c r="G5" s="58">
        <v>0</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row>
    <row r="6" spans="1:108" ht="12.75" customHeight="1" x14ac:dyDescent="0.2">
      <c r="A6" s="7" t="s">
        <v>62</v>
      </c>
      <c r="B6" s="68" t="s">
        <v>13</v>
      </c>
      <c r="C6" s="95"/>
      <c r="D6" s="95"/>
      <c r="E6" s="95"/>
      <c r="F6" s="58">
        <v>0</v>
      </c>
      <c r="G6" s="58">
        <v>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row>
    <row r="7" spans="1:108" ht="12.75" customHeight="1" x14ac:dyDescent="0.2">
      <c r="A7" s="7" t="s">
        <v>63</v>
      </c>
      <c r="B7" s="68" t="s">
        <v>14</v>
      </c>
      <c r="C7" s="95"/>
      <c r="D7" s="95"/>
      <c r="E7" s="95"/>
      <c r="F7" s="58">
        <v>0</v>
      </c>
      <c r="G7" s="58">
        <v>0</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row>
    <row r="8" spans="1:108" ht="12.75" customHeight="1" x14ac:dyDescent="0.2">
      <c r="A8" s="7" t="s">
        <v>64</v>
      </c>
      <c r="B8" s="68" t="s">
        <v>15</v>
      </c>
      <c r="C8" s="95"/>
      <c r="D8" s="95"/>
      <c r="E8" s="95"/>
      <c r="F8" s="58">
        <v>0</v>
      </c>
      <c r="G8" s="58">
        <v>0</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row>
    <row r="9" spans="1:108" ht="12.75" customHeight="1" x14ac:dyDescent="0.2">
      <c r="A9" s="7" t="s">
        <v>65</v>
      </c>
      <c r="B9" s="68" t="s">
        <v>16</v>
      </c>
      <c r="C9" s="95"/>
      <c r="D9" s="95"/>
      <c r="E9" s="95"/>
      <c r="F9" s="58">
        <v>0</v>
      </c>
      <c r="G9" s="58">
        <v>0</v>
      </c>
      <c r="H9" s="1"/>
      <c r="I9" s="3"/>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row>
    <row r="10" spans="1:108" ht="12.75" customHeight="1" x14ac:dyDescent="0.2">
      <c r="A10" s="7" t="s">
        <v>72</v>
      </c>
      <c r="B10" s="68" t="s">
        <v>17</v>
      </c>
      <c r="C10" s="95"/>
      <c r="D10" s="95"/>
      <c r="E10" s="95"/>
      <c r="F10" s="58">
        <v>0</v>
      </c>
      <c r="G10" s="58">
        <v>0</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row>
    <row r="11" spans="1:108" ht="12.75" customHeight="1" x14ac:dyDescent="0.2">
      <c r="A11" s="7" t="s">
        <v>73</v>
      </c>
      <c r="B11" s="79" t="s">
        <v>93</v>
      </c>
      <c r="C11" s="89"/>
      <c r="D11" s="89"/>
      <c r="E11" s="89"/>
      <c r="F11" s="59">
        <f>F5+F7+F9</f>
        <v>0</v>
      </c>
      <c r="G11" s="59">
        <f>G5+G7+G9</f>
        <v>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row>
    <row r="12" spans="1:108" ht="12.75" customHeight="1" x14ac:dyDescent="0.2">
      <c r="A12" s="7" t="s">
        <v>74</v>
      </c>
      <c r="B12" s="79" t="s">
        <v>117</v>
      </c>
      <c r="C12" s="89"/>
      <c r="D12" s="89"/>
      <c r="E12" s="89"/>
      <c r="F12" s="59">
        <f>F6+F8+F10</f>
        <v>0</v>
      </c>
      <c r="G12" s="59">
        <f>G6+G8+G10</f>
        <v>0</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row>
    <row r="13" spans="1:108" ht="12.75" customHeight="1" x14ac:dyDescent="0.2">
      <c r="A13" s="7"/>
      <c r="B13" s="81"/>
      <c r="C13" s="95"/>
      <c r="D13" s="95"/>
      <c r="E13" s="95"/>
      <c r="F13" s="5"/>
      <c r="G13" s="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row>
    <row r="14" spans="1:108" ht="12.75" customHeight="1" x14ac:dyDescent="0.2">
      <c r="A14" s="7">
        <v>2</v>
      </c>
      <c r="B14" s="165" t="s">
        <v>125</v>
      </c>
      <c r="C14" s="90"/>
      <c r="D14" s="90"/>
      <c r="E14" s="90"/>
      <c r="F14" s="25"/>
      <c r="G14" s="2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row>
    <row r="15" spans="1:108" ht="12.75" customHeight="1" x14ac:dyDescent="0.2">
      <c r="A15" s="7" t="s">
        <v>66</v>
      </c>
      <c r="B15" s="68" t="s">
        <v>18</v>
      </c>
      <c r="C15" s="95"/>
      <c r="D15" s="95"/>
      <c r="E15" s="95"/>
      <c r="F15" s="58">
        <v>0</v>
      </c>
      <c r="G15" s="58">
        <v>0</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row>
    <row r="16" spans="1:108" ht="12.75" customHeight="1" x14ac:dyDescent="0.2">
      <c r="A16" s="7" t="s">
        <v>67</v>
      </c>
      <c r="B16" s="68" t="s">
        <v>13</v>
      </c>
      <c r="C16" s="95"/>
      <c r="D16" s="95"/>
      <c r="E16" s="95"/>
      <c r="F16" s="58">
        <v>0</v>
      </c>
      <c r="G16" s="58">
        <v>0</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row>
    <row r="17" spans="1:108" ht="12.75" customHeight="1" x14ac:dyDescent="0.2">
      <c r="A17" s="7" t="s">
        <v>68</v>
      </c>
      <c r="B17" s="68" t="s">
        <v>19</v>
      </c>
      <c r="C17" s="95"/>
      <c r="D17" s="95"/>
      <c r="E17" s="95"/>
      <c r="F17" s="58">
        <v>0</v>
      </c>
      <c r="G17" s="58">
        <v>0</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row>
    <row r="18" spans="1:108" ht="12.75" customHeight="1" x14ac:dyDescent="0.2">
      <c r="A18" s="7" t="s">
        <v>69</v>
      </c>
      <c r="B18" s="68" t="s">
        <v>15</v>
      </c>
      <c r="C18" s="95"/>
      <c r="D18" s="95"/>
      <c r="E18" s="95"/>
      <c r="F18" s="58">
        <v>0</v>
      </c>
      <c r="G18" s="58">
        <v>0</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row>
    <row r="19" spans="1:108" ht="12.75" customHeight="1" x14ac:dyDescent="0.2">
      <c r="A19" s="7" t="s">
        <v>70</v>
      </c>
      <c r="B19" s="68" t="s">
        <v>20</v>
      </c>
      <c r="C19" s="95"/>
      <c r="D19" s="95"/>
      <c r="E19" s="95"/>
      <c r="F19" s="58">
        <v>0</v>
      </c>
      <c r="G19" s="58">
        <v>0</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row>
    <row r="20" spans="1:108" ht="12.75" customHeight="1" x14ac:dyDescent="0.2">
      <c r="A20" s="7" t="s">
        <v>71</v>
      </c>
      <c r="B20" s="68" t="s">
        <v>17</v>
      </c>
      <c r="C20" s="95"/>
      <c r="D20" s="95"/>
      <c r="E20" s="95"/>
      <c r="F20" s="58">
        <v>0</v>
      </c>
      <c r="G20" s="58">
        <v>0</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row>
    <row r="21" spans="1:108" ht="12.75" customHeight="1" x14ac:dyDescent="0.2">
      <c r="A21" s="7" t="s">
        <v>99</v>
      </c>
      <c r="B21" s="79" t="s">
        <v>5</v>
      </c>
      <c r="C21" s="89"/>
      <c r="D21" s="93"/>
      <c r="E21" s="89"/>
      <c r="F21" s="59">
        <f>F15+F17+F19</f>
        <v>0</v>
      </c>
      <c r="G21" s="59">
        <f>G15+G17+G19</f>
        <v>0</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row>
    <row r="22" spans="1:108" ht="12.75" customHeight="1" x14ac:dyDescent="0.2">
      <c r="A22" s="7" t="s">
        <v>100</v>
      </c>
      <c r="B22" s="321" t="s">
        <v>117</v>
      </c>
      <c r="C22" s="89"/>
      <c r="D22" s="93"/>
      <c r="E22" s="89"/>
      <c r="F22" s="59">
        <f>F16+F18+F20</f>
        <v>0</v>
      </c>
      <c r="G22" s="59">
        <f>G16+G18+G20</f>
        <v>0</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row>
    <row r="23" spans="1:108" ht="12.75" customHeight="1" x14ac:dyDescent="0.2">
      <c r="A23" s="7"/>
      <c r="B23" s="81"/>
      <c r="C23" s="95"/>
      <c r="D23" s="95"/>
      <c r="E23" s="95"/>
      <c r="F23" s="5"/>
      <c r="G23" s="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row>
    <row r="24" spans="1:108" ht="12.75" customHeight="1" x14ac:dyDescent="0.2">
      <c r="A24" s="7">
        <v>3</v>
      </c>
      <c r="B24" s="436" t="s">
        <v>178</v>
      </c>
      <c r="C24" s="91"/>
      <c r="D24" s="91"/>
      <c r="E24" s="91"/>
      <c r="F24" s="65"/>
      <c r="G24" s="6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row>
    <row r="25" spans="1:108" ht="12.75" customHeight="1" x14ac:dyDescent="0.2">
      <c r="A25" s="7"/>
      <c r="B25" s="437"/>
      <c r="C25" s="92"/>
      <c r="D25" s="92"/>
      <c r="E25" s="92"/>
      <c r="F25" s="66"/>
      <c r="G25" s="66"/>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row>
    <row r="26" spans="1:108" ht="12.75" customHeight="1" x14ac:dyDescent="0.2">
      <c r="A26" s="7" t="s">
        <v>75</v>
      </c>
      <c r="B26" s="68" t="s">
        <v>21</v>
      </c>
      <c r="C26" s="95"/>
      <c r="D26" s="95"/>
      <c r="E26" s="95"/>
      <c r="F26" s="58">
        <v>0</v>
      </c>
      <c r="G26" s="58">
        <v>0</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row>
    <row r="27" spans="1:108" ht="12.75" customHeight="1" x14ac:dyDescent="0.2">
      <c r="A27" s="7" t="s">
        <v>76</v>
      </c>
      <c r="B27" s="68" t="s">
        <v>22</v>
      </c>
      <c r="C27" s="95"/>
      <c r="D27" s="95"/>
      <c r="E27" s="95"/>
      <c r="F27" s="58">
        <v>0</v>
      </c>
      <c r="G27" s="58">
        <v>0</v>
      </c>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row>
    <row r="28" spans="1:108" ht="12.75" customHeight="1" x14ac:dyDescent="0.2">
      <c r="A28" s="7" t="s">
        <v>77</v>
      </c>
      <c r="B28" s="68" t="s">
        <v>23</v>
      </c>
      <c r="C28" s="95"/>
      <c r="D28" s="95"/>
      <c r="E28" s="95"/>
      <c r="F28" s="58">
        <v>0</v>
      </c>
      <c r="G28" s="58">
        <v>0</v>
      </c>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row>
    <row r="29" spans="1:108" ht="12.75" customHeight="1" x14ac:dyDescent="0.2">
      <c r="A29" s="7" t="s">
        <v>78</v>
      </c>
      <c r="B29" s="68" t="s">
        <v>24</v>
      </c>
      <c r="C29" s="95"/>
      <c r="D29" s="95"/>
      <c r="E29" s="95"/>
      <c r="F29" s="58">
        <v>0</v>
      </c>
      <c r="G29" s="58">
        <v>0</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row>
    <row r="30" spans="1:108" ht="12.75" customHeight="1" x14ac:dyDescent="0.2">
      <c r="A30" s="7" t="s">
        <v>79</v>
      </c>
      <c r="B30" s="166" t="s">
        <v>116</v>
      </c>
      <c r="C30" s="93"/>
      <c r="D30" s="93"/>
      <c r="E30" s="93"/>
      <c r="F30" s="59">
        <f>SUM(F26:F29)</f>
        <v>0</v>
      </c>
      <c r="G30" s="59">
        <f>SUM(G26:G29)</f>
        <v>0</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row>
    <row r="31" spans="1:108" ht="12.75" customHeight="1" x14ac:dyDescent="0.2">
      <c r="A31" s="7" t="s">
        <v>80</v>
      </c>
      <c r="B31" s="81" t="s">
        <v>81</v>
      </c>
      <c r="C31" s="95"/>
      <c r="D31" s="95"/>
      <c r="E31" s="95"/>
      <c r="F31" s="58">
        <v>0</v>
      </c>
      <c r="G31" s="58">
        <v>0</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row>
    <row r="32" spans="1:108"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row>
    <row r="33" spans="1:108"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row>
    <row r="34" spans="1:108"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row>
    <row r="35" spans="1:108"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row>
    <row r="36" spans="1:108"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row>
    <row r="37" spans="1:108"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row>
    <row r="38" spans="1:108"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row>
    <row r="39" spans="1:108"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row>
    <row r="40" spans="1:108"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row>
    <row r="41" spans="1:108"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row>
    <row r="42" spans="1:108"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row>
    <row r="43" spans="1:108"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row>
    <row r="44" spans="1:108"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row>
    <row r="45" spans="1:108"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row>
    <row r="46" spans="1:108"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row>
    <row r="47" spans="1:108"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row>
    <row r="48" spans="1:108"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row>
    <row r="49" spans="1:108"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row>
    <row r="50" spans="1:108"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row>
    <row r="51" spans="1:108"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row>
    <row r="52" spans="1:108"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row>
    <row r="53" spans="1:108"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row>
    <row r="54" spans="1:108"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row>
    <row r="55" spans="1:108"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row>
    <row r="56" spans="1:108"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row>
    <row r="57" spans="1:108"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row>
    <row r="58" spans="1:108"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row>
    <row r="59" spans="1:108"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row>
    <row r="60" spans="1:108"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row>
    <row r="61" spans="1:108"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row>
    <row r="62" spans="1:108"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row>
    <row r="63" spans="1:108"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row>
    <row r="64" spans="1:108"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row>
    <row r="65" spans="1:108"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row>
    <row r="66" spans="1:108"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row>
    <row r="67" spans="1:108"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row>
    <row r="68" spans="1:108"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row>
    <row r="69" spans="1:108"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row>
    <row r="70" spans="1:108"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row>
    <row r="71" spans="1:108"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row>
    <row r="72" spans="1:108"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row>
    <row r="73" spans="1:108"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row>
    <row r="74" spans="1:108"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row>
    <row r="75" spans="1:108"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row>
    <row r="76" spans="1:108"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row>
    <row r="77" spans="1:108"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row>
    <row r="78" spans="1:108"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row>
    <row r="79" spans="1:108"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row>
    <row r="80" spans="1:108"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row>
    <row r="81" spans="1:108"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row>
    <row r="82" spans="1:108"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row>
    <row r="83" spans="1:108"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row>
    <row r="84" spans="1:108"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row>
    <row r="85" spans="1:108"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row>
    <row r="86" spans="1:108"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row>
    <row r="87" spans="1:108"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row>
    <row r="88" spans="1:108"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row>
    <row r="89" spans="1:108"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row>
    <row r="90" spans="1:108"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row>
    <row r="91" spans="1:108"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row>
    <row r="92" spans="1:108"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row>
    <row r="93" spans="1:108"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row>
    <row r="94" spans="1:108"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row>
    <row r="95" spans="1:108"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row>
    <row r="96" spans="1:108"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row>
    <row r="97" spans="1:108"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row>
    <row r="98" spans="1:108"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row>
    <row r="99" spans="1:108"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row>
    <row r="100" spans="1:108"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row>
    <row r="101" spans="1:108"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row>
    <row r="102" spans="1:108"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row>
    <row r="103" spans="1:108"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row>
    <row r="104" spans="1:108"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row>
    <row r="105" spans="1:108"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row>
    <row r="106" spans="1:108"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row>
    <row r="107" spans="1:108"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row>
    <row r="108" spans="1:108"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row>
    <row r="109" spans="1:108"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row>
    <row r="110" spans="1:108"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row>
    <row r="111" spans="1:108"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row>
    <row r="112" spans="1:108"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row>
    <row r="113" spans="1:108"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row>
    <row r="114" spans="1:108"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row>
    <row r="115" spans="1:108"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row>
    <row r="116" spans="1:108"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row>
    <row r="117" spans="1:108"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row>
    <row r="118" spans="1:108"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row>
    <row r="119" spans="1:108"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row>
    <row r="120" spans="1:108"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row>
    <row r="121" spans="1:108"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row>
    <row r="122" spans="1:108"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row>
    <row r="123" spans="1:108"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row>
    <row r="124" spans="1:108"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row>
    <row r="125" spans="1:108"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row>
    <row r="126" spans="1:108"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row>
    <row r="127" spans="1:108"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row>
    <row r="128" spans="1:108"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row>
    <row r="129" spans="1:108"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row>
    <row r="130" spans="1:108"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row>
    <row r="131" spans="1:108"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row>
    <row r="132" spans="1:108"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row>
    <row r="133" spans="1:108"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row>
    <row r="134" spans="1:108"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row>
    <row r="135" spans="1:108"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row>
    <row r="136" spans="1:108"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row>
    <row r="137" spans="1:108"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row>
    <row r="138" spans="1:108"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row>
    <row r="139" spans="1:108"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row>
    <row r="140" spans="1:108"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row>
    <row r="141" spans="1:108"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row>
    <row r="142" spans="1:108"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row>
    <row r="143" spans="1:108"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row>
    <row r="144" spans="1:108"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row>
    <row r="145" spans="1:108"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row>
    <row r="146" spans="1:108"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row>
    <row r="147" spans="1:108"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row>
    <row r="148" spans="1:108"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row>
    <row r="149" spans="1:108"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row>
    <row r="150" spans="1:108"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row>
    <row r="151" spans="1:108"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row>
    <row r="152" spans="1:108"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row>
    <row r="153" spans="1:108"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row>
    <row r="154" spans="1:108"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row>
    <row r="155" spans="1:108"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row>
    <row r="156" spans="1:108"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row>
    <row r="157" spans="1:108"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row>
    <row r="158" spans="1:108"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row>
    <row r="159" spans="1:108"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row>
    <row r="160" spans="1:108"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row>
    <row r="161" spans="1:108"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row>
    <row r="162" spans="1:108"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row>
    <row r="163" spans="1:108"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row>
    <row r="164" spans="1:108"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row>
    <row r="165" spans="1:108"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row>
    <row r="166" spans="1:108"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row>
    <row r="167" spans="1:108"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row>
    <row r="168" spans="1:108"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row>
    <row r="169" spans="1:108"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row>
    <row r="170" spans="1:108"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row>
    <row r="171" spans="1:108"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row>
    <row r="172" spans="1:108"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row>
    <row r="173" spans="1:108"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row>
    <row r="174" spans="1:108"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row>
    <row r="175" spans="1:108"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row>
    <row r="176" spans="1:108"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row>
    <row r="177" spans="1:108"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row>
    <row r="178" spans="1:108"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row>
    <row r="179" spans="1:108"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row>
    <row r="180" spans="1:108"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row>
    <row r="181" spans="1:108"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row>
    <row r="182" spans="1:108"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row>
    <row r="183" spans="1:108"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row>
    <row r="184" spans="1:108"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row>
    <row r="185" spans="1:108"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row>
    <row r="186" spans="1:108"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row>
    <row r="187" spans="1:108"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row>
    <row r="188" spans="1:108"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row>
    <row r="189" spans="1:108"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row>
    <row r="190" spans="1:108"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row>
    <row r="191" spans="1:108"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row>
    <row r="192" spans="1:108"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row>
    <row r="193" spans="1:108"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row>
    <row r="194" spans="1:108"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row>
    <row r="195" spans="1:108"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row>
    <row r="196" spans="1:108"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row>
    <row r="197" spans="1:108"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row>
    <row r="198" spans="1:108"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row>
    <row r="199" spans="1:108"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row>
    <row r="200" spans="1:108"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row>
    <row r="201" spans="1:108"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row>
    <row r="202" spans="1:108"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row>
    <row r="203" spans="1:108"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row>
    <row r="204" spans="1:108"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row>
    <row r="205" spans="1:108"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row>
    <row r="206" spans="1:108"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row>
    <row r="207" spans="1:108"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row>
    <row r="208" spans="1:108"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row>
    <row r="209" spans="1:108"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row>
    <row r="210" spans="1:108"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row>
    <row r="211" spans="1:108"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row>
    <row r="212" spans="1:108"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row>
    <row r="213" spans="1:108"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row>
    <row r="214" spans="1:108"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row>
    <row r="215" spans="1:108"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row>
    <row r="216" spans="1:108"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row>
    <row r="217" spans="1:108"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row>
    <row r="218" spans="1:108"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row>
    <row r="219" spans="1:108"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row>
    <row r="220" spans="1:108"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row>
    <row r="221" spans="1:108"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row>
    <row r="222" spans="1:108"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row>
    <row r="223" spans="1:108"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row>
    <row r="224" spans="1:108"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row>
    <row r="225" spans="1:108"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row>
    <row r="226" spans="1:108"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row>
    <row r="227" spans="1:108"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row>
    <row r="228" spans="1:108"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row>
    <row r="229" spans="1:108"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row>
    <row r="230" spans="1:108"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row>
    <row r="231" spans="1:108"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row>
    <row r="232" spans="1:108"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row>
    <row r="233" spans="1:108"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row>
    <row r="234" spans="1:108"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row>
    <row r="235" spans="1:108"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row>
    <row r="236" spans="1:108"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row>
    <row r="237" spans="1:108"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row>
    <row r="238" spans="1:108"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row>
    <row r="239" spans="1:108"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row>
    <row r="240" spans="1:108"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row>
    <row r="241" spans="1:108"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row>
    <row r="242" spans="1:108"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row>
    <row r="243" spans="1:108"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row>
    <row r="244" spans="1:108"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row>
    <row r="245" spans="1:108"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row>
    <row r="246" spans="1:108"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row>
    <row r="247" spans="1:108"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row>
    <row r="248" spans="1:108"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row>
    <row r="249" spans="1:108"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row>
    <row r="250" spans="1:108"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row>
    <row r="251" spans="1:108"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row>
    <row r="252" spans="1:108"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row>
    <row r="253" spans="1:108"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row>
    <row r="254" spans="1:108"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row>
    <row r="255" spans="1:108"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row>
    <row r="256" spans="1:108"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row>
    <row r="257" spans="1:108"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row>
    <row r="258" spans="1:108"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row>
    <row r="259" spans="1:108"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row>
    <row r="260" spans="1:108"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row>
    <row r="261" spans="1:108"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row>
    <row r="262" spans="1:108"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row>
    <row r="263" spans="1:108"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row>
    <row r="264" spans="1:108"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row>
    <row r="265" spans="1:108"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row>
    <row r="266" spans="1:108"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row>
    <row r="267" spans="1:108"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row>
    <row r="268" spans="1:108"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row>
    <row r="269" spans="1:108"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row>
    <row r="270" spans="1:108"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row>
    <row r="271" spans="1:108"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row>
    <row r="272" spans="1:108"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row>
    <row r="273" spans="1:108"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row>
    <row r="274" spans="1:108"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row>
    <row r="275" spans="1:108"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row>
    <row r="276" spans="1:108"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row>
    <row r="277" spans="1:108"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row>
    <row r="278" spans="1:108"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row>
    <row r="279" spans="1:108"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row>
    <row r="280" spans="1:108"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row>
    <row r="281" spans="1:108"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row>
    <row r="282" spans="1:108"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row>
    <row r="283" spans="1:108"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row>
    <row r="284" spans="1:108"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row>
    <row r="285" spans="1:108"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row>
    <row r="286" spans="1:108"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row>
    <row r="287" spans="1:108"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row>
    <row r="288" spans="1:108"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row>
    <row r="289" spans="1:108"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row>
    <row r="290" spans="1:108"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row>
    <row r="291" spans="1:108"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row>
    <row r="292" spans="1:108"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row>
    <row r="293" spans="1:108"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row>
    <row r="294" spans="1:108"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row>
    <row r="295" spans="1:108"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row>
    <row r="296" spans="1:108"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row>
    <row r="297" spans="1:108"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row>
    <row r="298" spans="1:108"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row>
    <row r="299" spans="1:108"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row>
    <row r="300" spans="1:108"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row>
    <row r="301" spans="1:108"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row>
    <row r="302" spans="1:108"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row>
    <row r="303" spans="1:108"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row>
    <row r="304" spans="1:108"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row>
    <row r="305" spans="1:108"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row>
    <row r="306" spans="1:108"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row>
    <row r="307" spans="1:108"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row>
    <row r="308" spans="1:108"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row>
    <row r="309" spans="1:108"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row>
    <row r="310" spans="1:108"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row>
    <row r="311" spans="1:108"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row>
    <row r="312" spans="1:108"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row>
    <row r="313" spans="1:108"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row>
    <row r="314" spans="1:108"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row>
    <row r="315" spans="1:108"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row>
    <row r="316" spans="1:108"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row>
    <row r="317" spans="1:108"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row>
    <row r="318" spans="1:108"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row>
    <row r="319" spans="1:108"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row>
    <row r="320" spans="1:108"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row>
    <row r="321" spans="1:108"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row>
    <row r="322" spans="1:108"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row>
    <row r="323" spans="1:108"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row>
    <row r="324" spans="1:108"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row>
    <row r="325" spans="1:108"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row>
    <row r="326" spans="1:108"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row>
    <row r="327" spans="1:108"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row>
    <row r="328" spans="1:108"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row>
    <row r="329" spans="1:108"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row>
    <row r="330" spans="1:108"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row>
    <row r="331" spans="1:108"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row>
    <row r="332" spans="1:108"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row>
    <row r="333" spans="1:108"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row>
    <row r="334" spans="1:108"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row>
    <row r="335" spans="1:108"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row>
    <row r="336" spans="1:108"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row>
    <row r="337" spans="1:108"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row>
    <row r="338" spans="1:108"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row>
    <row r="339" spans="1:108"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row>
    <row r="340" spans="1:108"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row>
    <row r="341" spans="1:108"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row>
    <row r="342" spans="1:108"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row>
    <row r="343" spans="1:108"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row>
    <row r="344" spans="1:108"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row>
    <row r="345" spans="1:108"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row>
    <row r="346" spans="1:108"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row>
    <row r="347" spans="1:108"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row>
    <row r="348" spans="1:108"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row>
    <row r="349" spans="1:108"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row>
    <row r="350" spans="1:108"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row>
    <row r="351" spans="1:108"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row>
    <row r="352" spans="1:108"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row>
    <row r="353" spans="1:108"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row>
    <row r="354" spans="1:108"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row>
    <row r="355" spans="1:108"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row>
    <row r="356" spans="1:108"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row>
    <row r="357" spans="1:108"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row>
    <row r="358" spans="1:108"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row>
    <row r="359" spans="1:108"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row>
    <row r="360" spans="1:108"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row>
    <row r="361" spans="1:108"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row>
    <row r="362" spans="1:108"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row>
    <row r="363" spans="1:108"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row>
    <row r="364" spans="1:108"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row>
    <row r="365" spans="1:108"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row>
    <row r="366" spans="1:108"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row>
    <row r="367" spans="1:108"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row>
    <row r="368" spans="1:108"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row>
    <row r="369" spans="1:108"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row>
    <row r="370" spans="1:108"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row>
    <row r="371" spans="1:108"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row>
    <row r="372" spans="1:108"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row>
    <row r="373" spans="1:108"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row>
    <row r="374" spans="1:108"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row>
    <row r="375" spans="1:108"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row>
    <row r="376" spans="1:108"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row>
    <row r="377" spans="1:108"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row>
    <row r="378" spans="1:108"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row>
    <row r="379" spans="1:108"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row>
    <row r="380" spans="1:108"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row>
    <row r="381" spans="1:108"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row>
    <row r="382" spans="1:108"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row>
    <row r="383" spans="1:108"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row>
    <row r="384" spans="1:108"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row>
    <row r="385" spans="1:108"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row>
    <row r="386" spans="1:108"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row>
    <row r="387" spans="1:108"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row>
    <row r="388" spans="1:108"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row>
    <row r="389" spans="1:108"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row>
    <row r="390" spans="1:108"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row>
    <row r="391" spans="1:108"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row>
    <row r="392" spans="1:108"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row>
    <row r="393" spans="1:108"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row>
    <row r="394" spans="1:108"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row>
    <row r="395" spans="1:108"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row>
    <row r="396" spans="1:108"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row>
    <row r="397" spans="1:108"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row>
    <row r="398" spans="1:108"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row>
    <row r="399" spans="1:108"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row>
    <row r="400" spans="1:108"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row>
    <row r="401" spans="1:108"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row>
    <row r="402" spans="1:108"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row>
    <row r="403" spans="1:108"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row>
    <row r="404" spans="1:108"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row>
    <row r="405" spans="1:108"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row>
    <row r="406" spans="1:108"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row>
    <row r="407" spans="1:108"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row>
    <row r="408" spans="1:108"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row>
    <row r="409" spans="1:108"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row>
    <row r="410" spans="1:108"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row>
    <row r="411" spans="1:108"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row>
    <row r="412" spans="1:108"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row>
    <row r="413" spans="1:108"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row>
    <row r="414" spans="1:108"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row>
    <row r="415" spans="1:108"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row>
    <row r="416" spans="1:108"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row>
    <row r="417" spans="1:108"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row>
    <row r="418" spans="1:108"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row>
    <row r="419" spans="1:108"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row>
    <row r="420" spans="1:108"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row>
    <row r="421" spans="1:108"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row>
    <row r="422" spans="1:108"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row>
    <row r="423" spans="1:108"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row>
    <row r="424" spans="1:108"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row>
    <row r="425" spans="1:108"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row>
    <row r="426" spans="1:108"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row>
    <row r="427" spans="1:108"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row>
    <row r="428" spans="1:108"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row>
    <row r="429" spans="1:108"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row>
    <row r="430" spans="1:108"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row>
    <row r="431" spans="1:108"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row>
    <row r="432" spans="1:108"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row>
    <row r="433" spans="1:108"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row>
    <row r="434" spans="1:108"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row>
    <row r="435" spans="1:108"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row>
    <row r="436" spans="1:108"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row>
    <row r="437" spans="1:108"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row>
    <row r="438" spans="1:108"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row>
    <row r="439" spans="1:108"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row>
    <row r="440" spans="1:108"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row>
    <row r="441" spans="1:108"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row>
    <row r="442" spans="1:108"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row>
    <row r="443" spans="1:108"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row>
    <row r="444" spans="1:108"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row>
    <row r="445" spans="1:108"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row>
    <row r="446" spans="1:108"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row>
    <row r="447" spans="1:108"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row>
    <row r="448" spans="1:108"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row>
    <row r="449" spans="1:108"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row>
    <row r="450" spans="1:108"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row>
    <row r="451" spans="1:108"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row>
    <row r="452" spans="1:108"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row>
    <row r="453" spans="1:108"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row>
    <row r="454" spans="1:108"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row>
    <row r="455" spans="1:108"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row>
    <row r="456" spans="1:108"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row>
    <row r="457" spans="1:108"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row>
    <row r="458" spans="1:108"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row>
    <row r="459" spans="1:108"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row>
    <row r="460" spans="1:108"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row>
    <row r="461" spans="1:108"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row>
    <row r="462" spans="1:108"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row>
    <row r="463" spans="1:108"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row>
    <row r="464" spans="1:108"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row>
    <row r="465" spans="1:108"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row>
    <row r="466" spans="1:108"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row>
    <row r="467" spans="1:108"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row>
    <row r="468" spans="1:108"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row>
    <row r="469" spans="1:108"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row>
    <row r="470" spans="1:108"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row>
    <row r="471" spans="1:108"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row>
    <row r="472" spans="1:108"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row>
    <row r="473" spans="1:108"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row>
    <row r="474" spans="1:108"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row>
    <row r="475" spans="1:108"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row>
    <row r="476" spans="1:108"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row>
    <row r="477" spans="1:108"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row>
    <row r="478" spans="1:108"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row>
    <row r="479" spans="1:108"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row>
    <row r="480" spans="1:108"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row>
    <row r="481" spans="1:108"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row>
    <row r="482" spans="1:108"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row>
    <row r="483" spans="1:108"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row>
    <row r="484" spans="1:108"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row>
    <row r="485" spans="1:108"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row>
    <row r="486" spans="1:108"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row>
    <row r="487" spans="1:108"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row>
    <row r="488" spans="1:108"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row>
    <row r="489" spans="1:108"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row>
    <row r="490" spans="1:108"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row>
    <row r="491" spans="1:108"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row>
    <row r="492" spans="1:108"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row>
    <row r="493" spans="1:108"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row>
    <row r="494" spans="1:108"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row>
    <row r="495" spans="1:108"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row>
    <row r="496" spans="1:108"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row>
    <row r="497" spans="1:108"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row>
    <row r="498" spans="1:108"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row>
    <row r="499" spans="1:108"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row>
    <row r="500" spans="1:108"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row>
    <row r="501" spans="1:108"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row>
    <row r="502" spans="1:108"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row>
    <row r="503" spans="1:108"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row>
    <row r="504" spans="1:108"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row>
    <row r="505" spans="1:108"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row>
    <row r="506" spans="1:108"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row>
    <row r="507" spans="1:108"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row>
    <row r="508" spans="1:108"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row>
    <row r="509" spans="1:108"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row>
    <row r="510" spans="1:108"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row>
    <row r="511" spans="1:108"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row>
    <row r="512" spans="1:108"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row>
    <row r="513" spans="1:108"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row>
    <row r="514" spans="1:108"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row>
    <row r="515" spans="1:108"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row>
    <row r="516" spans="1:108"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row>
    <row r="517" spans="1:108"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row>
    <row r="518" spans="1:108"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row>
    <row r="519" spans="1:108"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row>
    <row r="520" spans="1:108"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row>
    <row r="521" spans="1:108"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row>
    <row r="522" spans="1:108"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row>
    <row r="523" spans="1:108"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row>
    <row r="524" spans="1:108"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row>
    <row r="525" spans="1:108"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row>
    <row r="526" spans="1:108"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row>
    <row r="527" spans="1:108"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row>
    <row r="528" spans="1:108"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row>
    <row r="529" spans="1:108"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row>
    <row r="530" spans="1:108"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row>
    <row r="531" spans="1:108"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row>
    <row r="532" spans="1:108"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row>
    <row r="533" spans="1:108"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row>
    <row r="534" spans="1:108"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row>
    <row r="535" spans="1:108"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row>
    <row r="536" spans="1:108"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row>
    <row r="537" spans="1:108"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row>
    <row r="538" spans="1:108"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row>
    <row r="539" spans="1:108"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row>
    <row r="540" spans="1:108"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row>
    <row r="541" spans="1:108"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row>
    <row r="542" spans="1:108"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row>
    <row r="543" spans="1:108"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row>
    <row r="544" spans="1:108"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row>
    <row r="545" spans="1:108"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row>
    <row r="546" spans="1:108"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row>
    <row r="547" spans="1:108"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row>
    <row r="548" spans="1:108"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row>
    <row r="549" spans="1:108"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row>
    <row r="550" spans="1:108"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row>
    <row r="551" spans="1:108"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row>
    <row r="552" spans="1:108"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row>
    <row r="553" spans="1:108"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row>
    <row r="554" spans="1:108"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row>
    <row r="555" spans="1:108"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row>
    <row r="556" spans="1:108"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row>
    <row r="557" spans="1:108"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row>
    <row r="558" spans="1:108"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row>
    <row r="559" spans="1:108"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row>
    <row r="560" spans="1:108"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row>
    <row r="561" spans="1:108"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row>
    <row r="562" spans="1:108"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row>
    <row r="563" spans="1:108"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row>
    <row r="564" spans="1:108"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row>
    <row r="565" spans="1:108"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row>
    <row r="566" spans="1:108"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row>
    <row r="567" spans="1:108"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row>
    <row r="568" spans="1:108"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row>
    <row r="569" spans="1:108"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row>
    <row r="570" spans="1:108"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row>
    <row r="571" spans="1:108"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row>
    <row r="572" spans="1:108"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row>
    <row r="573" spans="1:108"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row>
    <row r="574" spans="1:108"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row>
    <row r="575" spans="1:108"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row>
    <row r="576" spans="1:108"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row>
    <row r="577" spans="1:108"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row>
    <row r="578" spans="1:108"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row>
    <row r="579" spans="1:108"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row>
    <row r="580" spans="1:108"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row>
    <row r="581" spans="1:108"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row>
    <row r="582" spans="1:108"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row>
    <row r="583" spans="1:108"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row>
    <row r="584" spans="1:108"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row>
    <row r="585" spans="1:108"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row>
    <row r="586" spans="1:108"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row>
    <row r="587" spans="1:108"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row>
    <row r="588" spans="1:108"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row>
    <row r="589" spans="1:108"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row>
    <row r="590" spans="1:108"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row>
    <row r="591" spans="1:108"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row>
    <row r="592" spans="1:108"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row>
    <row r="593" spans="1:108"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row>
    <row r="594" spans="1:108"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row>
    <row r="595" spans="1:108"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row>
    <row r="596" spans="1:108"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row>
    <row r="597" spans="1:108"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row>
    <row r="598" spans="1:108"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row>
    <row r="599" spans="1:108"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row>
    <row r="600" spans="1:108"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row>
    <row r="601" spans="1:108"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row>
    <row r="602" spans="1:108"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row>
    <row r="603" spans="1:108"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row>
    <row r="604" spans="1:108"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row>
    <row r="605" spans="1:108"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row>
    <row r="606" spans="1:108"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row>
    <row r="607" spans="1:108"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row>
    <row r="608" spans="1:108"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row>
    <row r="609" spans="1:108"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row>
    <row r="610" spans="1:108"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row>
    <row r="611" spans="1:108"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row>
    <row r="612" spans="1:108"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row>
    <row r="613" spans="1:108"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row>
    <row r="614" spans="1:108"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row>
    <row r="615" spans="1:108"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row>
    <row r="616" spans="1:108"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row>
    <row r="617" spans="1:108"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row>
    <row r="618" spans="1:108"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row>
    <row r="619" spans="1:108"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row>
    <row r="620" spans="1:108"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row>
    <row r="621" spans="1:108"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row>
    <row r="622" spans="1:108"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row>
    <row r="623" spans="1:108"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row>
    <row r="624" spans="1:108"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row>
    <row r="625" spans="1:108"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row>
    <row r="626" spans="1:108"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row>
    <row r="627" spans="1:108"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row>
    <row r="628" spans="1:108"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row>
    <row r="629" spans="1:108"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row>
    <row r="630" spans="1:108"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row>
    <row r="631" spans="1:108"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row>
    <row r="632" spans="1:108"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row>
    <row r="633" spans="1:108"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row>
    <row r="634" spans="1:108"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row>
    <row r="635" spans="1:108"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row>
    <row r="636" spans="1:108"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row>
    <row r="637" spans="1:108"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row>
    <row r="638" spans="1:108"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row>
    <row r="639" spans="1:108"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row>
    <row r="640" spans="1:108"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row>
    <row r="641" spans="1:108"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row>
    <row r="642" spans="1:108"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row>
    <row r="643" spans="1:108"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row>
    <row r="644" spans="1:108"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row>
    <row r="645" spans="1:108"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row>
    <row r="646" spans="1:108"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row>
    <row r="647" spans="1:108"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row>
    <row r="648" spans="1:108"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row>
    <row r="649" spans="1:108"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row>
    <row r="650" spans="1:108"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row>
    <row r="651" spans="1:108"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row>
    <row r="652" spans="1:108"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row>
    <row r="653" spans="1:108"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row>
    <row r="654" spans="1:108"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row>
    <row r="655" spans="1:108"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row>
    <row r="656" spans="1:108"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row>
    <row r="657" spans="1:108"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row>
    <row r="658" spans="1:108"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row>
    <row r="659" spans="1:108"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row>
    <row r="660" spans="1:108"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row>
    <row r="661" spans="1:108"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row>
    <row r="662" spans="1:108"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row>
    <row r="663" spans="1:108"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row>
    <row r="664" spans="1:108"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row>
    <row r="665" spans="1:108"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row>
    <row r="666" spans="1:108"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row>
    <row r="667" spans="1:108"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row>
    <row r="668" spans="1:108"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row>
    <row r="669" spans="1:108"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row>
    <row r="670" spans="1:108"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row>
    <row r="671" spans="1:108"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row>
    <row r="672" spans="1:108"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row>
    <row r="673" spans="1:108"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row>
    <row r="674" spans="1:108"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row>
    <row r="675" spans="1:108"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row>
    <row r="676" spans="1:108"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row>
    <row r="677" spans="1:108"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row>
    <row r="678" spans="1:108"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row>
    <row r="679" spans="1:108"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row>
    <row r="680" spans="1:108"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row>
    <row r="681" spans="1:108"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row>
    <row r="682" spans="1:108"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row>
    <row r="683" spans="1:108"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row>
    <row r="684" spans="1:108"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row>
    <row r="685" spans="1:108"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row>
    <row r="686" spans="1:108"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row>
    <row r="687" spans="1:108"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row>
    <row r="688" spans="1:108"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row>
    <row r="689" spans="1:108"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row>
    <row r="690" spans="1:108"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row>
    <row r="691" spans="1:108"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row>
    <row r="692" spans="1:108"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row>
    <row r="693" spans="1:108"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row>
    <row r="694" spans="1:108"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row>
    <row r="695" spans="1:108"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row>
    <row r="696" spans="1:108"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row>
    <row r="697" spans="1:108"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row>
    <row r="698" spans="1:108"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row>
    <row r="699" spans="1:108"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row>
    <row r="700" spans="1:108"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row>
    <row r="701" spans="1:108"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row>
    <row r="702" spans="1:108"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row>
    <row r="703" spans="1:108"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row>
    <row r="704" spans="1:108"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row>
    <row r="705" spans="1:108"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row>
    <row r="706" spans="1:108"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row>
    <row r="707" spans="1:108"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row>
    <row r="708" spans="1:108"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row>
    <row r="709" spans="1:108"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row>
    <row r="710" spans="1:108"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row>
    <row r="711" spans="1:108"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row>
    <row r="712" spans="1:108"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row>
    <row r="713" spans="1:108"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row>
    <row r="714" spans="1:108"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row>
    <row r="715" spans="1:108"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row>
    <row r="716" spans="1:108"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row>
    <row r="717" spans="1:108"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row>
    <row r="718" spans="1:108"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row>
    <row r="719" spans="1:108"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row>
    <row r="720" spans="1:108"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row>
    <row r="721" spans="1:108"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row>
    <row r="722" spans="1:108"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row>
    <row r="723" spans="1:108"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row>
    <row r="724" spans="1:108"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row>
    <row r="725" spans="1:108"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row>
    <row r="726" spans="1:108"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row>
    <row r="727" spans="1:108"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row>
    <row r="728" spans="1:108"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row>
    <row r="729" spans="1:108"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row>
    <row r="730" spans="1:108"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row>
    <row r="731" spans="1:108"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row>
    <row r="732" spans="1:108"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row>
    <row r="733" spans="1:108"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row>
    <row r="734" spans="1:108"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row>
    <row r="735" spans="1:108"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row>
    <row r="736" spans="1:108"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row>
    <row r="737" spans="1:108"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row>
    <row r="738" spans="1:108"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row>
    <row r="739" spans="1:108"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row>
    <row r="740" spans="1:108"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row>
    <row r="741" spans="1:108"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row>
    <row r="742" spans="1:108"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row>
    <row r="743" spans="1:108"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row>
    <row r="744" spans="1:108"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row>
    <row r="745" spans="1:108"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row>
    <row r="746" spans="1:108"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row>
    <row r="747" spans="1:108"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row>
    <row r="748" spans="1:108"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row>
    <row r="749" spans="1:108"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row>
    <row r="750" spans="1:108"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row>
    <row r="751" spans="1:108"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row>
    <row r="752" spans="1:108"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row>
    <row r="753" spans="1:108"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row>
    <row r="754" spans="1:108"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row>
    <row r="755" spans="1:108"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row>
    <row r="756" spans="1:108"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row>
    <row r="757" spans="1:108"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row>
    <row r="758" spans="1:108"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row>
    <row r="759" spans="1:108"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row>
    <row r="760" spans="1:108"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row>
    <row r="761" spans="1:108"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row>
    <row r="762" spans="1:108"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row>
    <row r="763" spans="1:108"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row>
    <row r="764" spans="1:108"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row>
    <row r="765" spans="1:108"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row>
    <row r="766" spans="1:108"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row>
    <row r="767" spans="1:108"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row>
    <row r="768" spans="1:108"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row>
    <row r="769" spans="1:108"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row>
    <row r="770" spans="1:108"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row>
    <row r="771" spans="1:108"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row>
    <row r="772" spans="1:108"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row>
    <row r="773" spans="1:108"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row>
    <row r="774" spans="1:108"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row>
    <row r="775" spans="1:108"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row>
    <row r="776" spans="1:108"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row>
    <row r="777" spans="1:108"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row>
    <row r="778" spans="1:108"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row>
    <row r="779" spans="1:108"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row>
    <row r="780" spans="1:108"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row>
    <row r="781" spans="1:108"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row>
    <row r="782" spans="1:108"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row>
    <row r="783" spans="1:108"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row>
    <row r="784" spans="1:108"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row>
    <row r="785" spans="1:108"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row>
    <row r="786" spans="1:108"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row>
    <row r="787" spans="1:108"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row>
    <row r="788" spans="1:108"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row>
    <row r="789" spans="1:108"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row>
    <row r="790" spans="1:108"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row>
    <row r="791" spans="1:108"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row>
    <row r="792" spans="1:108"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row>
    <row r="793" spans="1:108"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row>
    <row r="794" spans="1:108"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row>
    <row r="795" spans="1:108"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row>
    <row r="796" spans="1:108"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row>
    <row r="797" spans="1:108"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row>
    <row r="798" spans="1:108"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row>
    <row r="799" spans="1:108"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row>
    <row r="800" spans="1:108"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row>
    <row r="801" spans="1:108"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row>
    <row r="802" spans="1:108"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row>
    <row r="803" spans="1:108"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row>
    <row r="804" spans="1:108"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row>
    <row r="805" spans="1:108"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row>
    <row r="806" spans="1:108"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row>
    <row r="807" spans="1:108"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row>
    <row r="808" spans="1:108"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row>
    <row r="809" spans="1:108"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row>
    <row r="810" spans="1:108"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row>
    <row r="811" spans="1:108"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row>
    <row r="812" spans="1:108"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row>
    <row r="813" spans="1:108"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row>
    <row r="814" spans="1:108"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row>
    <row r="815" spans="1:108"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row>
    <row r="816" spans="1:108"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row>
    <row r="817" spans="1:108"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row>
    <row r="818" spans="1:108"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row>
    <row r="819" spans="1:108"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row>
    <row r="820" spans="1:108"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row>
    <row r="821" spans="1:108"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row>
    <row r="822" spans="1:108"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row>
    <row r="823" spans="1:108"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row>
    <row r="824" spans="1:108"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row>
    <row r="825" spans="1:108"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row>
    <row r="826" spans="1:108"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row>
    <row r="827" spans="1:108"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row>
    <row r="828" spans="1:108"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row>
    <row r="829" spans="1:108"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row>
    <row r="830" spans="1:108"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row>
    <row r="831" spans="1:108"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row>
    <row r="832" spans="1:108"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row>
    <row r="833" spans="1:108"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row>
    <row r="834" spans="1:108"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row>
    <row r="835" spans="1:108"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row>
    <row r="836" spans="1:108"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row>
    <row r="837" spans="1:108"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row>
    <row r="838" spans="1:108"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row>
    <row r="839" spans="1:108"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row>
    <row r="840" spans="1:108"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row>
    <row r="841" spans="1:108"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row>
    <row r="842" spans="1:108"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row>
    <row r="843" spans="1:108"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row>
    <row r="844" spans="1:108"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row>
    <row r="845" spans="1:108"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row>
    <row r="846" spans="1:108"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row>
    <row r="847" spans="1:108"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row>
    <row r="848" spans="1:108"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row>
    <row r="849" spans="1:108"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row>
    <row r="850" spans="1:108"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row>
    <row r="851" spans="1:108"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row>
    <row r="852" spans="1:108"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row>
    <row r="853" spans="1:108"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row>
    <row r="854" spans="1:108"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row>
    <row r="855" spans="1:108"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row>
    <row r="856" spans="1:108"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row>
    <row r="857" spans="1:108"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row>
    <row r="858" spans="1:108"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row>
    <row r="859" spans="1:108"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row>
    <row r="860" spans="1:108"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row>
    <row r="861" spans="1:108"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row>
    <row r="862" spans="1:108"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row>
    <row r="863" spans="1:108"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row>
    <row r="864" spans="1:108"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row>
    <row r="865" spans="1:108"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row>
    <row r="866" spans="1:108"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row>
    <row r="867" spans="1:108"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row>
    <row r="868" spans="1:108"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row>
    <row r="869" spans="1:108"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row>
    <row r="870" spans="1:108"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row>
    <row r="871" spans="1:108"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row>
    <row r="872" spans="1:108"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row>
    <row r="873" spans="1:108"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row>
    <row r="874" spans="1:108"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row>
    <row r="875" spans="1:108"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row>
    <row r="876" spans="1:108"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row>
    <row r="877" spans="1:108"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row>
    <row r="878" spans="1:108"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row>
    <row r="879" spans="1:108"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row>
    <row r="880" spans="1:108"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row>
    <row r="881" spans="1:108"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row>
    <row r="882" spans="1:108"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row>
    <row r="883" spans="1:108"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row>
    <row r="884" spans="1:108"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row>
    <row r="885" spans="1:108"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row>
    <row r="886" spans="1:108"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row>
    <row r="887" spans="1:108"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row>
    <row r="888" spans="1:108"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row>
    <row r="889" spans="1:108"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row>
    <row r="890" spans="1:108"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row>
    <row r="891" spans="1:108"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row>
    <row r="892" spans="1:108"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row>
    <row r="893" spans="1:108"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row>
    <row r="894" spans="1:108"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row>
    <row r="895" spans="1:108"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row>
    <row r="896" spans="1:108"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row>
    <row r="897" spans="1:108"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row>
    <row r="898" spans="1:108"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row>
    <row r="899" spans="1:108"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row>
    <row r="900" spans="1:108"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row>
    <row r="901" spans="1:108"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row>
    <row r="902" spans="1:108"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row>
    <row r="903" spans="1:108"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row>
    <row r="904" spans="1:108"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row>
    <row r="905" spans="1:108"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row>
    <row r="906" spans="1:108"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row>
    <row r="907" spans="1:108"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row>
    <row r="908" spans="1:108"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row>
    <row r="909" spans="1:108"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row>
    <row r="910" spans="1:108"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row>
    <row r="911" spans="1:108"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row>
    <row r="912" spans="1:108"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row>
    <row r="913" spans="1:108"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row>
    <row r="914" spans="1:108"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row>
    <row r="915" spans="1:108"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row>
    <row r="916" spans="1:108"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row>
    <row r="917" spans="1:108"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row>
    <row r="918" spans="1:108"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row>
    <row r="919" spans="1:108"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row>
    <row r="920" spans="1:108"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row>
    <row r="921" spans="1:108"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row>
    <row r="922" spans="1:108"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row>
    <row r="923" spans="1:108"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row>
    <row r="924" spans="1:108"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row>
    <row r="925" spans="1:108"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row>
    <row r="926" spans="1:108"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row>
    <row r="927" spans="1:108"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row>
    <row r="928" spans="1:108"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row>
    <row r="929" spans="1:108"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row>
    <row r="930" spans="1:108"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row>
    <row r="931" spans="1:108"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row>
    <row r="932" spans="1:108"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row>
    <row r="933" spans="1:108"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row>
    <row r="934" spans="1:108"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row>
    <row r="935" spans="1:108"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row>
    <row r="936" spans="1:108"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row>
    <row r="937" spans="1:108"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row>
    <row r="938" spans="1:108"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row>
    <row r="939" spans="1:108"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row>
    <row r="940" spans="1:108"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row>
    <row r="941" spans="1:108"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row>
    <row r="942" spans="1:108"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row>
    <row r="943" spans="1:108"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row>
    <row r="944" spans="1:108"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row>
    <row r="945" spans="1:108"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row>
    <row r="946" spans="1:108"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row>
    <row r="947" spans="1:108"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row>
    <row r="948" spans="1:108"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row>
    <row r="949" spans="1:108"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row>
    <row r="950" spans="1:108"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row>
    <row r="951" spans="1:108"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row>
    <row r="952" spans="1:108"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row>
    <row r="953" spans="1:108"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row>
    <row r="954" spans="1:108"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row>
    <row r="955" spans="1:108"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row>
    <row r="956" spans="1:108"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row>
    <row r="957" spans="1:108"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row>
    <row r="958" spans="1:108"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row>
    <row r="959" spans="1:108"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row>
    <row r="960" spans="1:108"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row>
    <row r="961" spans="1:108"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row>
    <row r="962" spans="1:108"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row>
    <row r="963" spans="1:108"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row>
    <row r="964" spans="1:108"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row>
    <row r="965" spans="1:108"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row>
    <row r="966" spans="1:108"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row>
    <row r="967" spans="1:108"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row>
    <row r="968" spans="1:108"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row>
    <row r="969" spans="1:108"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row>
    <row r="970" spans="1:108"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row>
    <row r="971" spans="1:108"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row>
    <row r="972" spans="1:108"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row>
    <row r="973" spans="1:108"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row>
    <row r="974" spans="1:108"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row>
    <row r="975" spans="1:108"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row>
    <row r="976" spans="1:108"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row>
    <row r="977" spans="1:108"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row>
    <row r="978" spans="1:108"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row>
    <row r="979" spans="1:108"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row>
    <row r="980" spans="1:108"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row>
    <row r="981" spans="1:108"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row>
    <row r="982" spans="1:108"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row>
    <row r="983" spans="1:108"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row>
    <row r="984" spans="1:108"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row>
    <row r="985" spans="1:108"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row>
    <row r="986" spans="1:108"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row>
    <row r="987" spans="1:108"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row>
    <row r="988" spans="1:108"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row>
    <row r="989" spans="1:108"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row>
    <row r="990" spans="1:108"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row>
    <row r="991" spans="1:108"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row>
    <row r="992" spans="1:108"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row>
    <row r="993" spans="1:108"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row>
    <row r="994" spans="1:108"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row>
    <row r="995" spans="1:108"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row>
    <row r="996" spans="1:108"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row>
    <row r="997" spans="1:108"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row>
    <row r="998" spans="1:108"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row>
    <row r="999" spans="1:108"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row>
    <row r="1000" spans="1:108"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row>
    <row r="1001" spans="1:108"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row>
    <row r="1002" spans="1:108"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row>
    <row r="1003" spans="1:108"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row>
    <row r="1004" spans="1:108"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row>
    <row r="1005" spans="1:108" ht="12.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row>
    <row r="1006" spans="1:108" ht="12.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row>
    <row r="1007" spans="1:108" ht="12.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row>
    <row r="1008" spans="1:108" ht="12.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row>
    <row r="1009" spans="1:108" ht="12.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row>
    <row r="1010" spans="1:108" ht="12.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row>
    <row r="1011" spans="1:108" ht="12.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row>
    <row r="1012" spans="1:108" ht="12.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row>
    <row r="1013" spans="1:108" ht="12.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row>
    <row r="1014" spans="1:108" ht="12.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row>
    <row r="1015" spans="1:108" ht="12.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row>
    <row r="1016" spans="1:108" ht="12.75"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row>
    <row r="1017" spans="1:108" ht="12.75"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row>
    <row r="1018" spans="1:108" ht="12.75" customHeight="1"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row>
    <row r="1019" spans="1:108" ht="12.75" customHeight="1"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row>
    <row r="1020" spans="1:108" ht="12.75" customHeight="1" x14ac:dyDescent="0.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row>
    <row r="1021" spans="1:108" ht="12.75" customHeight="1" x14ac:dyDescent="0.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row>
    <row r="1022" spans="1:108" ht="12.75" customHeight="1" x14ac:dyDescent="0.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row>
    <row r="1023" spans="1:108" ht="12.75" customHeight="1" x14ac:dyDescent="0.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row>
    <row r="1024" spans="1:108" ht="12.75" customHeight="1" x14ac:dyDescent="0.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row>
    <row r="1025" spans="1:108" ht="12.75" customHeight="1" x14ac:dyDescent="0.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row>
    <row r="1026" spans="1:108" ht="12.75" customHeight="1" x14ac:dyDescent="0.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row>
    <row r="1027" spans="1:108" ht="12.75" customHeight="1" x14ac:dyDescent="0.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row>
    <row r="1028" spans="1:108" ht="12.75" customHeight="1"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row>
    <row r="1029" spans="1:108" ht="12.75" customHeight="1"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row>
    <row r="1030" spans="1:108" ht="12.75" customHeight="1"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row>
    <row r="1031" spans="1:108" ht="12.75" customHeight="1"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row>
    <row r="1032" spans="1:108" ht="12.75" customHeight="1" x14ac:dyDescent="0.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row>
    <row r="1033" spans="1:108" ht="12.75" customHeight="1" x14ac:dyDescent="0.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row>
    <row r="1034" spans="1:108" ht="12.75" customHeight="1" x14ac:dyDescent="0.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row>
    <row r="1035" spans="1:108" ht="12.75" customHeight="1" x14ac:dyDescent="0.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row>
    <row r="1036" spans="1:108" ht="12.75" customHeight="1" x14ac:dyDescent="0.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row>
    <row r="1037" spans="1:108" ht="12.75" customHeight="1" x14ac:dyDescent="0.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row>
    <row r="1038" spans="1:108" ht="12.75" customHeight="1" x14ac:dyDescent="0.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row>
    <row r="1039" spans="1:108" ht="12.75" customHeight="1" x14ac:dyDescent="0.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row>
    <row r="1040" spans="1:108" ht="12.75" customHeight="1" x14ac:dyDescent="0.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row>
    <row r="1041" spans="1:108" ht="12.75" customHeight="1" x14ac:dyDescent="0.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row>
    <row r="1042" spans="1:108" ht="12.75" customHeight="1" x14ac:dyDescent="0.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row>
    <row r="1043" spans="1:108" ht="12.75" customHeight="1" x14ac:dyDescent="0.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row>
    <row r="1044" spans="1:108" ht="12.75" customHeight="1" x14ac:dyDescent="0.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row>
    <row r="1045" spans="1:108" ht="12.75" customHeight="1" x14ac:dyDescent="0.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row>
    <row r="1046" spans="1:108" ht="12.75" customHeight="1" x14ac:dyDescent="0.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row>
    <row r="1047" spans="1:108" ht="12.75" customHeight="1" x14ac:dyDescent="0.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row>
    <row r="1048" spans="1:108" ht="12.75" customHeight="1" x14ac:dyDescent="0.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row>
    <row r="1049" spans="1:108" ht="12.75" customHeight="1" x14ac:dyDescent="0.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row>
    <row r="1050" spans="1:108" ht="12.75" customHeight="1" x14ac:dyDescent="0.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row>
    <row r="1051" spans="1:108" ht="12.75" customHeight="1" x14ac:dyDescent="0.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row>
    <row r="1052" spans="1:108" ht="12.75" customHeight="1" x14ac:dyDescent="0.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row>
    <row r="1053" spans="1:108" ht="12.75" customHeight="1" x14ac:dyDescent="0.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row>
    <row r="1054" spans="1:108" ht="12.75" customHeight="1" x14ac:dyDescent="0.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row>
    <row r="1055" spans="1:108" ht="12.75" customHeight="1" x14ac:dyDescent="0.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row>
    <row r="1056" spans="1:108" ht="12.75" customHeight="1" x14ac:dyDescent="0.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row>
    <row r="1057" spans="1:108" ht="12.75" customHeight="1" x14ac:dyDescent="0.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row>
    <row r="1058" spans="1:108" ht="12.75" customHeight="1" x14ac:dyDescent="0.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row>
    <row r="1059" spans="1:108" ht="12.75" customHeight="1" x14ac:dyDescent="0.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row>
    <row r="1060" spans="1:108" ht="12.75" customHeight="1" x14ac:dyDescent="0.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row>
    <row r="1061" spans="1:108" ht="12.75" customHeight="1" x14ac:dyDescent="0.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row>
    <row r="1062" spans="1:108" ht="12.75" customHeight="1" x14ac:dyDescent="0.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row>
    <row r="1063" spans="1:108" ht="12.75" customHeight="1" x14ac:dyDescent="0.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row>
    <row r="1064" spans="1:108" ht="12.75" customHeight="1" x14ac:dyDescent="0.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row>
    <row r="1065" spans="1:108" ht="12.75" customHeight="1" x14ac:dyDescent="0.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row>
    <row r="1066" spans="1:108" ht="12.75" customHeight="1" x14ac:dyDescent="0.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row>
    <row r="1067" spans="1:108" ht="12.75" customHeight="1" x14ac:dyDescent="0.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row>
    <row r="1068" spans="1:108" ht="12.75" customHeight="1" x14ac:dyDescent="0.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row>
    <row r="1069" spans="1:108" ht="12.75" customHeight="1" x14ac:dyDescent="0.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row>
    <row r="1070" spans="1:108" ht="12.75" customHeight="1" x14ac:dyDescent="0.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row>
    <row r="1071" spans="1:108" ht="12.75" customHeight="1" x14ac:dyDescent="0.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row>
    <row r="1072" spans="1:108" ht="12.75" customHeight="1" x14ac:dyDescent="0.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row>
    <row r="1073" spans="1:108" ht="12.75" customHeight="1" x14ac:dyDescent="0.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row>
    <row r="1074" spans="1:108" ht="12.75" customHeight="1" x14ac:dyDescent="0.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row>
    <row r="1075" spans="1:108" ht="12.75" customHeight="1" x14ac:dyDescent="0.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row>
    <row r="1076" spans="1:108" ht="12.75" customHeight="1" x14ac:dyDescent="0.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row>
    <row r="1077" spans="1:108" ht="12.75" customHeight="1" x14ac:dyDescent="0.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row>
    <row r="1078" spans="1:108" ht="12.75" customHeight="1" x14ac:dyDescent="0.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row>
    <row r="1079" spans="1:108" ht="12.75" customHeight="1" x14ac:dyDescent="0.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row>
    <row r="1080" spans="1:108" ht="12.75" customHeight="1" x14ac:dyDescent="0.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row>
    <row r="1081" spans="1:108" ht="12.75" customHeight="1" x14ac:dyDescent="0.2">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row>
    <row r="1082" spans="1:108" ht="12.75" customHeight="1" x14ac:dyDescent="0.2">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row>
    <row r="1083" spans="1:108" ht="12.75" customHeight="1" x14ac:dyDescent="0.2">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row>
    <row r="1084" spans="1:108" ht="12.75" customHeight="1" x14ac:dyDescent="0.2">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row>
    <row r="1085" spans="1:108" ht="12.75" customHeight="1" x14ac:dyDescent="0.2">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row>
    <row r="1086" spans="1:108" ht="12.75" customHeight="1" x14ac:dyDescent="0.2">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row>
    <row r="1087" spans="1:108" ht="12.75" customHeight="1" x14ac:dyDescent="0.2">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row>
    <row r="1088" spans="1:108" ht="12.75" customHeight="1" x14ac:dyDescent="0.2">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row>
    <row r="1089" spans="1:108" ht="12.75" customHeight="1" x14ac:dyDescent="0.2">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row>
    <row r="1090" spans="1:108" ht="12.75" customHeight="1" x14ac:dyDescent="0.2">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row>
    <row r="1091" spans="1:108" ht="12.75" customHeight="1" x14ac:dyDescent="0.2">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row>
    <row r="1092" spans="1:108" ht="12.75" customHeight="1" x14ac:dyDescent="0.2">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row>
    <row r="1093" spans="1:108" ht="12.75" customHeight="1" x14ac:dyDescent="0.2">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row>
    <row r="1094" spans="1:108" ht="12.75" customHeight="1" x14ac:dyDescent="0.2">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row>
    <row r="1095" spans="1:108" ht="12.75" customHeight="1" x14ac:dyDescent="0.2">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row>
    <row r="1096" spans="1:108" ht="12.75" customHeight="1" x14ac:dyDescent="0.2">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row>
    <row r="1097" spans="1:108" ht="12.75" customHeight="1" x14ac:dyDescent="0.2">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row>
    <row r="1098" spans="1:108" ht="12.75" customHeight="1" x14ac:dyDescent="0.2">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row>
    <row r="1099" spans="1:108" ht="12.75" customHeight="1" x14ac:dyDescent="0.2">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row>
    <row r="1100" spans="1:108" ht="12.75" customHeight="1" x14ac:dyDescent="0.2">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row>
    <row r="1101" spans="1:108" ht="12.75" customHeight="1" x14ac:dyDescent="0.2">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row>
    <row r="1102" spans="1:108" ht="12.75" customHeight="1" x14ac:dyDescent="0.2">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row>
    <row r="1103" spans="1:108" ht="12.75" customHeight="1" x14ac:dyDescent="0.2">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row>
    <row r="1104" spans="1:108" ht="12.75" customHeight="1" x14ac:dyDescent="0.2">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row>
    <row r="1105" spans="1:108" ht="12.75" customHeight="1" x14ac:dyDescent="0.2">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row>
    <row r="1106" spans="1:108" ht="12.75" customHeight="1" x14ac:dyDescent="0.2">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row>
    <row r="1107" spans="1:108" ht="12.75" customHeight="1" x14ac:dyDescent="0.2">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row>
    <row r="1108" spans="1:108" ht="12.75" customHeight="1" x14ac:dyDescent="0.2">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row>
    <row r="1109" spans="1:108" ht="12.75" customHeight="1" x14ac:dyDescent="0.2">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row>
    <row r="1110" spans="1:108" ht="12.75" customHeight="1" x14ac:dyDescent="0.2">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row>
    <row r="1111" spans="1:108" ht="12.75" customHeight="1" x14ac:dyDescent="0.2">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row>
    <row r="1112" spans="1:108" ht="12.75" customHeight="1" x14ac:dyDescent="0.2">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row>
    <row r="1113" spans="1:108" ht="12.75" customHeight="1" x14ac:dyDescent="0.2">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row>
    <row r="1114" spans="1:108" ht="12.75" customHeight="1" x14ac:dyDescent="0.2">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row>
    <row r="1115" spans="1:108" ht="12.75" customHeight="1" x14ac:dyDescent="0.2">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row>
    <row r="1116" spans="1:108" ht="12.75" customHeight="1" x14ac:dyDescent="0.2">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row>
    <row r="1117" spans="1:108" ht="12.75" customHeight="1" x14ac:dyDescent="0.2">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row>
    <row r="1118" spans="1:108" ht="12.75" customHeight="1" x14ac:dyDescent="0.2">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row>
    <row r="1119" spans="1:108" ht="12.75" customHeight="1" x14ac:dyDescent="0.2">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row>
    <row r="1120" spans="1:108" ht="12.75" customHeight="1" x14ac:dyDescent="0.2">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row>
    <row r="1121" spans="1:108" ht="12.75" customHeight="1" x14ac:dyDescent="0.2">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row>
    <row r="1122" spans="1:108" ht="12.75" customHeight="1" x14ac:dyDescent="0.2">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row>
    <row r="1123" spans="1:108" ht="12.75" customHeight="1" x14ac:dyDescent="0.2">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row>
    <row r="1124" spans="1:108" ht="12.75" customHeight="1" x14ac:dyDescent="0.2">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row>
    <row r="1125" spans="1:108" ht="12.75" customHeight="1" x14ac:dyDescent="0.2">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row>
    <row r="1126" spans="1:108" ht="12.75" customHeight="1" x14ac:dyDescent="0.2">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row>
    <row r="1127" spans="1:108" ht="12.75" customHeight="1" x14ac:dyDescent="0.2">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row>
    <row r="1128" spans="1:108" ht="12.75" customHeight="1" x14ac:dyDescent="0.2">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row>
    <row r="1129" spans="1:108" ht="12.75" customHeight="1" x14ac:dyDescent="0.2">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row>
    <row r="1130" spans="1:108" ht="12.75" customHeight="1" x14ac:dyDescent="0.2">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row>
    <row r="1131" spans="1:108" ht="12.75" customHeight="1" x14ac:dyDescent="0.2">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row>
    <row r="1132" spans="1:108" ht="12.75" customHeight="1" x14ac:dyDescent="0.2">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row>
    <row r="1133" spans="1:108" ht="12.75" customHeight="1" x14ac:dyDescent="0.2">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row>
    <row r="1134" spans="1:108" ht="12.75" customHeight="1" x14ac:dyDescent="0.2">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row>
    <row r="1135" spans="1:108" ht="12.75" customHeight="1" x14ac:dyDescent="0.2">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row>
    <row r="1136" spans="1:108" ht="12.75" customHeight="1" x14ac:dyDescent="0.2">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row>
    <row r="1137" spans="8:108" ht="12.75" customHeight="1" x14ac:dyDescent="0.2">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row>
    <row r="1138" spans="8:108" ht="12.75" customHeight="1" x14ac:dyDescent="0.2">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row>
    <row r="1139" spans="8:108" ht="12.75" customHeight="1" x14ac:dyDescent="0.2">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row>
    <row r="1140" spans="8:108" x14ac:dyDescent="0.2">
      <c r="AO1140" s="1"/>
    </row>
    <row r="1141" spans="8:108" x14ac:dyDescent="0.2">
      <c r="AO1141" s="1"/>
    </row>
    <row r="1142" spans="8:108" x14ac:dyDescent="0.2">
      <c r="AO1142" s="1"/>
    </row>
    <row r="1143" spans="8:108" x14ac:dyDescent="0.2">
      <c r="AO1143" s="1"/>
    </row>
    <row r="1144" spans="8:108" x14ac:dyDescent="0.2">
      <c r="AO1144" s="1"/>
    </row>
    <row r="1145" spans="8:108" x14ac:dyDescent="0.2">
      <c r="AO1145" s="1"/>
    </row>
    <row r="1146" spans="8:108" x14ac:dyDescent="0.2">
      <c r="AO1146" s="1"/>
    </row>
    <row r="1147" spans="8:108" x14ac:dyDescent="0.2">
      <c r="AO1147" s="1"/>
    </row>
    <row r="1148" spans="8:108" x14ac:dyDescent="0.2">
      <c r="AO1148" s="1"/>
    </row>
    <row r="1149" spans="8:108" x14ac:dyDescent="0.2">
      <c r="AO1149" s="1"/>
    </row>
    <row r="1150" spans="8:108" x14ac:dyDescent="0.2">
      <c r="AO1150" s="1"/>
    </row>
    <row r="1151" spans="8:108" x14ac:dyDescent="0.2">
      <c r="AO1151" s="1"/>
    </row>
    <row r="1152" spans="8:108" x14ac:dyDescent="0.2">
      <c r="AO1152" s="1"/>
    </row>
    <row r="1153" spans="41:41" x14ac:dyDescent="0.2">
      <c r="AO1153" s="1"/>
    </row>
    <row r="1154" spans="41:41" x14ac:dyDescent="0.2">
      <c r="AO1154" s="1"/>
    </row>
    <row r="1155" spans="41:41" x14ac:dyDescent="0.2">
      <c r="AO1155" s="1"/>
    </row>
    <row r="1156" spans="41:41" x14ac:dyDescent="0.2">
      <c r="AO1156" s="1"/>
    </row>
    <row r="1157" spans="41:41" x14ac:dyDescent="0.2">
      <c r="AO1157" s="1"/>
    </row>
    <row r="1158" spans="41:41" x14ac:dyDescent="0.2">
      <c r="AO1158" s="1"/>
    </row>
    <row r="1159" spans="41:41" x14ac:dyDescent="0.2">
      <c r="AO1159" s="1"/>
    </row>
    <row r="1160" spans="41:41" x14ac:dyDescent="0.2">
      <c r="AO1160" s="1"/>
    </row>
    <row r="1161" spans="41:41" x14ac:dyDescent="0.2">
      <c r="AO1161" s="1"/>
    </row>
    <row r="1162" spans="41:41" x14ac:dyDescent="0.2">
      <c r="AO1162" s="1"/>
    </row>
    <row r="1163" spans="41:41" x14ac:dyDescent="0.2">
      <c r="AO1163" s="1"/>
    </row>
    <row r="1164" spans="41:41" x14ac:dyDescent="0.2">
      <c r="AO1164" s="1"/>
    </row>
    <row r="1165" spans="41:41" x14ac:dyDescent="0.2">
      <c r="AO1165" s="1"/>
    </row>
    <row r="1166" spans="41:41" x14ac:dyDescent="0.2">
      <c r="AO1166" s="1"/>
    </row>
    <row r="1167" spans="41:41" x14ac:dyDescent="0.2">
      <c r="AO1167" s="1"/>
    </row>
    <row r="1168" spans="41:41" x14ac:dyDescent="0.2">
      <c r="AO1168" s="1"/>
    </row>
    <row r="1169" spans="41:41" x14ac:dyDescent="0.2">
      <c r="AO1169" s="1"/>
    </row>
    <row r="1170" spans="41:41" x14ac:dyDescent="0.2">
      <c r="AO1170" s="1"/>
    </row>
    <row r="1171" spans="41:41" x14ac:dyDescent="0.2">
      <c r="AO1171" s="1"/>
    </row>
    <row r="1172" spans="41:41" x14ac:dyDescent="0.2">
      <c r="AO1172" s="1"/>
    </row>
  </sheetData>
  <sheetProtection algorithmName="SHA-512" hashValue="3DyY+4g6NgnIGHZzGx1tRVD/Y3QQZXi+P926b4xNpKpR2lJeGQ2hA0tJaut5j+QJR+bIVj1G9Iqv6bqXjSeC1Q==" saltValue="xk1qyGlvOCtBY4cW1NB6Ng==" spinCount="100000" sheet="1" objects="1" scenarios="1"/>
  <mergeCells count="1">
    <mergeCell ref="B24:B25"/>
  </mergeCells>
  <phoneticPr fontId="13" type="noConversion"/>
  <dataValidations count="2">
    <dataValidation type="whole" operator="greaterThan" allowBlank="1" showInputMessage="1" showErrorMessage="1" errorTitle="Whole numbers only allowed" error="All monies should be independently rounded to the nearest £1,000." sqref="F6:G6 F8:G8 F10:G10 F16:G16 F18:G18 F20:G20 F26:G29">
      <formula1>-99999999</formula1>
    </dataValidation>
    <dataValidation type="whole" operator="greaterThan" allowBlank="1" showInputMessage="1" showErrorMessage="1" errorTitle="Whole numbers only allowed" sqref="F5:G5 F7:G7 F9:G9 F15:G15 F17:G17 F19:G19 F31:G31">
      <formula1>-99999999</formula1>
    </dataValidation>
  </dataValidations>
  <pageMargins left="0.74803149606299213" right="0.74803149606299213" top="0.98425196850393704" bottom="0.98425196850393704" header="0.51181102362204722" footer="0.51181102362204722"/>
  <pageSetup paperSize="9" scale="6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E1149"/>
  <sheetViews>
    <sheetView zoomScaleNormal="100" workbookViewId="0"/>
  </sheetViews>
  <sheetFormatPr defaultRowHeight="12.75" x14ac:dyDescent="0.2"/>
  <cols>
    <col min="1" max="1" width="4.140625" customWidth="1"/>
    <col min="2" max="2" width="80.7109375" customWidth="1"/>
    <col min="3" max="8" width="14.85546875" customWidth="1"/>
  </cols>
  <sheetData>
    <row r="1" spans="1:109" ht="15.75" x14ac:dyDescent="0.25">
      <c r="A1" s="50" t="s">
        <v>10</v>
      </c>
      <c r="B1" s="96"/>
      <c r="C1" s="86"/>
      <c r="D1" s="86"/>
      <c r="E1" s="86"/>
      <c r="F1" s="86"/>
      <c r="G1" s="438" t="s">
        <v>60</v>
      </c>
      <c r="H1" s="43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row>
    <row r="2" spans="1:109" ht="13.5" customHeight="1" x14ac:dyDescent="0.25">
      <c r="A2" s="33"/>
      <c r="B2" s="97"/>
      <c r="C2" s="97"/>
      <c r="D2" s="97"/>
      <c r="E2" s="24"/>
      <c r="F2" s="97"/>
      <c r="G2" s="412" t="s">
        <v>192</v>
      </c>
      <c r="H2" s="412" t="s">
        <v>135</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row>
    <row r="3" spans="1:109" ht="12.75" customHeight="1" x14ac:dyDescent="0.2">
      <c r="A3" s="7">
        <v>1</v>
      </c>
      <c r="B3" s="165" t="s">
        <v>126</v>
      </c>
      <c r="C3" s="90"/>
      <c r="D3" s="90"/>
      <c r="E3" s="11"/>
      <c r="F3" s="90"/>
      <c r="G3" s="12"/>
      <c r="H3" s="12"/>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row>
    <row r="4" spans="1:109" ht="12.75" customHeight="1" x14ac:dyDescent="0.2">
      <c r="A4" s="7" t="s">
        <v>61</v>
      </c>
      <c r="B4" s="68" t="s">
        <v>25</v>
      </c>
      <c r="C4" s="95"/>
      <c r="D4" s="95"/>
      <c r="E4" s="95"/>
      <c r="F4" s="95"/>
      <c r="G4" s="58">
        <v>0</v>
      </c>
      <c r="H4" s="58">
        <v>0</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row>
    <row r="5" spans="1:109" ht="12.75" customHeight="1" x14ac:dyDescent="0.2">
      <c r="A5" s="7" t="s">
        <v>62</v>
      </c>
      <c r="B5" s="68" t="s">
        <v>26</v>
      </c>
      <c r="C5" s="95"/>
      <c r="D5" s="95"/>
      <c r="E5" s="95"/>
      <c r="F5" s="95"/>
      <c r="G5" s="58">
        <v>0</v>
      </c>
      <c r="H5" s="58">
        <v>0</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row>
    <row r="6" spans="1:109" ht="12.75" customHeight="1" x14ac:dyDescent="0.2">
      <c r="A6" s="7" t="s">
        <v>63</v>
      </c>
      <c r="B6" s="68" t="s">
        <v>27</v>
      </c>
      <c r="C6" s="95"/>
      <c r="D6" s="95"/>
      <c r="E6" s="95"/>
      <c r="F6" s="95"/>
      <c r="G6" s="58">
        <v>0</v>
      </c>
      <c r="H6" s="58">
        <v>0</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row>
    <row r="7" spans="1:109" ht="12.75" customHeight="1" x14ac:dyDescent="0.2">
      <c r="A7" s="7" t="s">
        <v>64</v>
      </c>
      <c r="B7" s="68" t="s">
        <v>28</v>
      </c>
      <c r="C7" s="95"/>
      <c r="D7" s="95"/>
      <c r="E7" s="95"/>
      <c r="F7" s="95"/>
      <c r="G7" s="58">
        <v>0</v>
      </c>
      <c r="H7" s="58">
        <v>0</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row>
    <row r="8" spans="1:109" ht="12.75" customHeight="1" x14ac:dyDescent="0.2">
      <c r="A8" s="7" t="s">
        <v>65</v>
      </c>
      <c r="B8" s="68" t="s">
        <v>57</v>
      </c>
      <c r="C8" s="95"/>
      <c r="D8" s="95"/>
      <c r="E8" s="95"/>
      <c r="F8" s="95"/>
      <c r="G8" s="58">
        <v>0</v>
      </c>
      <c r="H8" s="58">
        <v>0</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row>
    <row r="9" spans="1:109" ht="12.75" customHeight="1" x14ac:dyDescent="0.2">
      <c r="A9" s="7" t="s">
        <v>72</v>
      </c>
      <c r="B9" s="83" t="s">
        <v>118</v>
      </c>
      <c r="C9" s="98"/>
      <c r="D9" s="98"/>
      <c r="E9" s="110"/>
      <c r="F9" s="98"/>
      <c r="G9" s="59">
        <f>SUM(G4:G8)</f>
        <v>0</v>
      </c>
      <c r="H9" s="59">
        <f>SUM(H4:H8)</f>
        <v>0</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row>
    <row r="10" spans="1:109" s="329" customFormat="1" ht="12.75" customHeight="1" x14ac:dyDescent="0.2">
      <c r="A10" s="347" t="s">
        <v>73</v>
      </c>
      <c r="B10" s="413" t="s">
        <v>193</v>
      </c>
      <c r="C10" s="414"/>
      <c r="D10" s="414"/>
      <c r="E10" s="415"/>
      <c r="F10" s="414"/>
      <c r="G10" s="58">
        <v>0</v>
      </c>
      <c r="H10" s="58">
        <v>0</v>
      </c>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c r="BW10" s="328"/>
      <c r="BX10" s="328"/>
      <c r="BY10" s="328"/>
      <c r="BZ10" s="328"/>
      <c r="CA10" s="328"/>
      <c r="CB10" s="328"/>
      <c r="CC10" s="328"/>
      <c r="CD10" s="328"/>
      <c r="CE10" s="328"/>
      <c r="CF10" s="328"/>
      <c r="CG10" s="328"/>
      <c r="CH10" s="328"/>
      <c r="CI10" s="328"/>
      <c r="CJ10" s="328"/>
      <c r="CK10" s="328"/>
      <c r="CL10" s="328"/>
      <c r="CM10" s="328"/>
      <c r="CN10" s="328"/>
      <c r="CO10" s="328"/>
      <c r="CP10" s="328"/>
      <c r="CQ10" s="328"/>
      <c r="CR10" s="328"/>
      <c r="CS10" s="328"/>
      <c r="CT10" s="328"/>
      <c r="CU10" s="328"/>
      <c r="CV10" s="328"/>
      <c r="CW10" s="328"/>
      <c r="CX10" s="328"/>
      <c r="CY10" s="328"/>
      <c r="CZ10" s="328"/>
      <c r="DA10" s="328"/>
      <c r="DB10" s="328"/>
      <c r="DC10" s="328"/>
      <c r="DD10" s="328"/>
      <c r="DE10" s="328"/>
    </row>
    <row r="11" spans="1:109" ht="12.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row>
    <row r="12" spans="1:109" ht="12.75" customHeight="1" x14ac:dyDescent="0.2">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row>
    <row r="13" spans="1:109" ht="12.7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row>
    <row r="14" spans="1:109" ht="12.7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row>
    <row r="15" spans="1:109" ht="12.7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row>
    <row r="16" spans="1:109" ht="12.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row>
    <row r="17" spans="1:109" ht="12.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row>
    <row r="18" spans="1:109" ht="12.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row>
    <row r="19" spans="1:109"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row>
    <row r="20" spans="1:109"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row>
    <row r="21" spans="1:109"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row>
    <row r="22" spans="1:109"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row>
    <row r="23" spans="1:109"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row>
    <row r="24" spans="1:109"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row>
    <row r="25" spans="1:109"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row>
    <row r="26" spans="1:109"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row>
    <row r="27" spans="1:109"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row>
    <row r="28" spans="1:109"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row>
    <row r="29" spans="1:109"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row>
    <row r="30" spans="1:109"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row>
    <row r="31" spans="1:109"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row>
    <row r="32" spans="1:109"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row>
    <row r="33" spans="1:109"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row>
    <row r="34" spans="1:109"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row>
    <row r="35" spans="1:109"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row>
    <row r="36" spans="1:109"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row>
    <row r="37" spans="1:109"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row>
    <row r="38" spans="1:109"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row>
    <row r="39" spans="1:109"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row>
    <row r="40" spans="1:109"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row>
    <row r="41" spans="1:109"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row>
    <row r="42" spans="1:109"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row>
    <row r="43" spans="1:109"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row>
    <row r="44" spans="1:109"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row>
    <row r="45" spans="1:109"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row>
    <row r="46" spans="1:109"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row>
    <row r="47" spans="1:109"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row>
    <row r="48" spans="1:109"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row>
    <row r="49" spans="1:109"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row>
    <row r="50" spans="1:109"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row>
    <row r="51" spans="1:109"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row>
    <row r="52" spans="1:109"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row>
    <row r="53" spans="1:109"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row>
    <row r="54" spans="1:109"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row>
    <row r="55" spans="1:109"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row>
    <row r="56" spans="1:109"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row>
    <row r="57" spans="1:109"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row>
    <row r="58" spans="1:109"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row>
    <row r="59" spans="1:109"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row>
    <row r="60" spans="1:109"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row>
    <row r="61" spans="1:109"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row>
    <row r="62" spans="1:109"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row>
    <row r="63" spans="1:109"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row>
    <row r="64" spans="1:109"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row>
    <row r="65" spans="1:109"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row>
    <row r="66" spans="1:109"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row>
    <row r="67" spans="1:109"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row>
    <row r="68" spans="1:109"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row>
    <row r="69" spans="1:109"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row>
    <row r="70" spans="1:109"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row>
    <row r="71" spans="1:109"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row>
    <row r="72" spans="1:109"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row>
    <row r="73" spans="1:109"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row>
    <row r="74" spans="1:109"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row>
    <row r="75" spans="1:109"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row>
    <row r="76" spans="1:109"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row>
    <row r="77" spans="1:109"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row>
    <row r="78" spans="1:109"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row>
    <row r="79" spans="1:109"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row>
    <row r="80" spans="1:109"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row>
    <row r="81" spans="1:109"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row>
    <row r="82" spans="1:109"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row>
    <row r="83" spans="1:109"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row>
    <row r="84" spans="1:109"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row>
    <row r="85" spans="1:109"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row>
    <row r="86" spans="1:109"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row>
    <row r="87" spans="1:109"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row>
    <row r="88" spans="1:109"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row>
    <row r="89" spans="1:109"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row>
    <row r="90" spans="1:109"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row>
    <row r="91" spans="1:109"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row>
    <row r="92" spans="1:109"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row>
    <row r="93" spans="1:109"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row>
    <row r="94" spans="1:109"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row>
    <row r="95" spans="1:109"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row>
    <row r="96" spans="1:109"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row>
    <row r="97" spans="1:109"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row>
    <row r="98" spans="1:109"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row>
    <row r="99" spans="1:109"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row>
    <row r="100" spans="1:109"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row>
    <row r="101" spans="1:109"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row>
    <row r="102" spans="1:109"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row>
    <row r="103" spans="1:109"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row>
    <row r="104" spans="1:109"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row>
    <row r="105" spans="1:109"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row>
    <row r="106" spans="1:109"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row>
    <row r="107" spans="1:109"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row>
    <row r="108" spans="1:109"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row>
    <row r="109" spans="1:109"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row>
    <row r="110" spans="1:109"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row>
    <row r="111" spans="1:109"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row>
    <row r="112" spans="1:109"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row>
    <row r="113" spans="1:109"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row>
    <row r="114" spans="1:109"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row>
    <row r="115" spans="1:109"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row>
    <row r="116" spans="1:109"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row>
    <row r="117" spans="1:109"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row>
    <row r="118" spans="1:109"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row>
    <row r="119" spans="1:109"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row>
    <row r="120" spans="1:109"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row>
    <row r="121" spans="1:109"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row>
    <row r="122" spans="1:109"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row>
    <row r="123" spans="1:109"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row>
    <row r="124" spans="1:109"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row>
    <row r="125" spans="1:109"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row>
    <row r="126" spans="1:109"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row>
    <row r="127" spans="1:109"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row>
    <row r="128" spans="1:109"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row>
    <row r="129" spans="1:109"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row>
    <row r="130" spans="1:109"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row>
    <row r="131" spans="1:109"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row>
    <row r="132" spans="1:109"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row>
    <row r="133" spans="1:109"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row>
    <row r="134" spans="1:109"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row>
    <row r="135" spans="1:109"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row>
    <row r="136" spans="1:109"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row>
    <row r="137" spans="1:109"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row>
    <row r="138" spans="1:109"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row>
    <row r="139" spans="1:109"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row>
    <row r="140" spans="1:109"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row>
    <row r="141" spans="1:109"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row>
    <row r="142" spans="1:109"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row>
    <row r="143" spans="1:109"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row>
    <row r="144" spans="1:109"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row>
    <row r="145" spans="1:109"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row>
    <row r="146" spans="1:109"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row>
    <row r="147" spans="1:109"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row>
    <row r="148" spans="1:109"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row>
    <row r="149" spans="1:109"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row>
    <row r="150" spans="1:109"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row>
    <row r="151" spans="1:109"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row>
    <row r="152" spans="1:109"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row>
    <row r="153" spans="1:109"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row>
    <row r="154" spans="1:109"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row>
    <row r="155" spans="1:109"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row>
    <row r="156" spans="1:109"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row>
    <row r="157" spans="1:109"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row>
    <row r="158" spans="1:109"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row>
    <row r="159" spans="1:109"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row>
    <row r="160" spans="1:109"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row>
    <row r="161" spans="1:109"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row>
    <row r="162" spans="1:109"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row>
    <row r="163" spans="1:109"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row>
    <row r="164" spans="1:109"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row>
    <row r="165" spans="1:109"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row>
    <row r="166" spans="1:109"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row>
    <row r="167" spans="1:109"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row>
    <row r="168" spans="1:109"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row>
    <row r="169" spans="1:109"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row>
    <row r="170" spans="1:109"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row>
    <row r="171" spans="1:109"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row>
    <row r="172" spans="1:109"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row>
    <row r="173" spans="1:109"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row>
    <row r="174" spans="1:109"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row>
    <row r="175" spans="1:109"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row>
    <row r="176" spans="1:109"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row>
    <row r="177" spans="1:109"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row>
    <row r="178" spans="1:109"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row>
    <row r="179" spans="1:109"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row>
    <row r="180" spans="1:109"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row>
    <row r="181" spans="1:109"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row>
    <row r="182" spans="1:109"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row>
    <row r="183" spans="1:109"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row>
    <row r="184" spans="1:109"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row>
    <row r="185" spans="1:109"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row>
    <row r="186" spans="1:109"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row>
    <row r="187" spans="1:109"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row>
    <row r="188" spans="1:109"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row>
    <row r="189" spans="1:109"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row>
    <row r="190" spans="1:109"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row>
    <row r="191" spans="1:109"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row>
    <row r="192" spans="1:109"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row>
    <row r="193" spans="1:109"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row>
    <row r="194" spans="1:109"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row>
    <row r="195" spans="1:109"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row>
    <row r="196" spans="1:109"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row>
    <row r="197" spans="1:109"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row>
    <row r="198" spans="1:109"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row>
    <row r="199" spans="1:109"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row>
    <row r="200" spans="1:109"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row>
    <row r="201" spans="1:109"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row>
    <row r="202" spans="1:109"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row>
    <row r="203" spans="1:109"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row>
    <row r="204" spans="1:109"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row>
    <row r="205" spans="1:109"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row>
    <row r="206" spans="1:109"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row>
    <row r="207" spans="1:109"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row>
    <row r="208" spans="1:109"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row>
    <row r="209" spans="1:109"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row>
    <row r="210" spans="1:109"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row>
    <row r="211" spans="1:109"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row>
    <row r="212" spans="1:109"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row>
    <row r="213" spans="1:109"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row>
    <row r="214" spans="1:109"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row>
    <row r="215" spans="1:109"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row>
    <row r="216" spans="1:109"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row>
    <row r="217" spans="1:109"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row>
    <row r="218" spans="1:109"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row>
    <row r="219" spans="1:109"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row>
    <row r="220" spans="1:109"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row>
    <row r="221" spans="1:109"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row>
    <row r="222" spans="1:109"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row>
    <row r="223" spans="1:109"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row>
    <row r="224" spans="1:109"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row>
    <row r="225" spans="1:109"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row>
    <row r="226" spans="1:109"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row>
    <row r="227" spans="1:109"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row>
    <row r="228" spans="1:109"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row>
    <row r="229" spans="1:109"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row>
    <row r="230" spans="1:109"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row>
    <row r="231" spans="1:109"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row>
    <row r="232" spans="1:109"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row>
    <row r="233" spans="1:109"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row>
    <row r="234" spans="1:109"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row>
    <row r="235" spans="1:109"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row>
    <row r="236" spans="1:109"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row>
    <row r="237" spans="1:109"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row>
    <row r="238" spans="1:109"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row>
    <row r="239" spans="1:109"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row>
    <row r="240" spans="1:109"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row>
    <row r="241" spans="1:109"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row>
    <row r="242" spans="1:109"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row>
    <row r="243" spans="1:109"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row>
    <row r="244" spans="1:109"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row>
    <row r="245" spans="1:109"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row>
    <row r="246" spans="1:109"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row>
    <row r="247" spans="1:109"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row>
    <row r="248" spans="1:109"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row>
    <row r="249" spans="1:109"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row>
    <row r="250" spans="1:109"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row>
    <row r="251" spans="1:109"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row>
    <row r="252" spans="1:109"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row>
    <row r="253" spans="1:109"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row>
    <row r="254" spans="1:109"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row>
    <row r="255" spans="1:109"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row>
    <row r="256" spans="1:109"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row>
    <row r="257" spans="1:109"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row>
    <row r="258" spans="1:109"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row>
    <row r="259" spans="1:109"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row>
    <row r="260" spans="1:109"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row>
    <row r="261" spans="1:109"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row>
    <row r="262" spans="1:109"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row>
    <row r="263" spans="1:109"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row>
    <row r="264" spans="1:109"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row>
    <row r="265" spans="1:109"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row>
    <row r="266" spans="1:109"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row>
    <row r="267" spans="1:109"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row>
    <row r="268" spans="1:109"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row>
    <row r="269" spans="1:109"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row>
    <row r="270" spans="1:109"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row>
    <row r="271" spans="1:109"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row>
    <row r="272" spans="1:109"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row>
    <row r="273" spans="1:109"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row>
    <row r="274" spans="1:109"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row>
    <row r="275" spans="1:109"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row>
    <row r="276" spans="1:109"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row>
    <row r="277" spans="1:109"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row>
    <row r="278" spans="1:109"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row>
    <row r="279" spans="1:109"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row>
    <row r="280" spans="1:109"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row>
    <row r="281" spans="1:109"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row>
    <row r="282" spans="1:109"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row>
    <row r="283" spans="1:109"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row>
    <row r="284" spans="1:109"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row>
    <row r="285" spans="1:109"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row>
    <row r="286" spans="1:109"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row>
    <row r="287" spans="1:109"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row>
    <row r="288" spans="1:109"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row>
    <row r="289" spans="1:109"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row>
    <row r="290" spans="1:109"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row>
    <row r="291" spans="1:109"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row>
    <row r="292" spans="1:109"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row>
    <row r="293" spans="1:109"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row>
    <row r="294" spans="1:109"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row>
    <row r="295" spans="1:109"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row>
    <row r="296" spans="1:109"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row>
    <row r="297" spans="1:109"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row>
    <row r="298" spans="1:109"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row>
    <row r="299" spans="1:109"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row>
    <row r="300" spans="1:109"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row>
    <row r="301" spans="1:109"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row>
    <row r="302" spans="1:109"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row>
    <row r="303" spans="1:109"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row>
    <row r="304" spans="1:109"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row>
    <row r="305" spans="1:109"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row>
    <row r="306" spans="1:109"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row>
    <row r="307" spans="1:109"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row>
    <row r="308" spans="1:109"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row>
    <row r="309" spans="1:109"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row>
    <row r="310" spans="1:109"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row>
    <row r="311" spans="1:109"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row>
    <row r="312" spans="1:109"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row>
    <row r="313" spans="1:109"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row>
    <row r="314" spans="1:109"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row>
    <row r="315" spans="1:109"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row>
    <row r="316" spans="1:109"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row>
    <row r="317" spans="1:109"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row>
    <row r="318" spans="1:109"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row>
    <row r="319" spans="1:109"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row>
    <row r="320" spans="1:109"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row>
    <row r="321" spans="1:109"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row>
    <row r="322" spans="1:109"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row>
    <row r="323" spans="1:109"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row>
    <row r="324" spans="1:109"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row>
    <row r="325" spans="1:109"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row>
    <row r="326" spans="1:109"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row>
    <row r="327" spans="1:109"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row>
    <row r="328" spans="1:109"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row>
    <row r="329" spans="1:109"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row>
    <row r="330" spans="1:109"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row>
    <row r="331" spans="1:109"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row>
    <row r="332" spans="1:109"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row>
    <row r="333" spans="1:109"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row>
    <row r="334" spans="1:109"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row>
    <row r="335" spans="1:109"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row>
    <row r="336" spans="1:109"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row>
    <row r="337" spans="1:109"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row>
    <row r="338" spans="1:109"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row>
    <row r="339" spans="1:109"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row>
    <row r="340" spans="1:109"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row>
    <row r="341" spans="1:109"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row>
    <row r="342" spans="1:109"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row>
    <row r="343" spans="1:109"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row>
    <row r="344" spans="1:109"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row>
    <row r="345" spans="1:109"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row>
    <row r="346" spans="1:109"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row>
    <row r="347" spans="1:109"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row>
    <row r="348" spans="1:109"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row>
    <row r="349" spans="1:109"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row>
    <row r="350" spans="1:109"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row>
    <row r="351" spans="1:109"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row>
    <row r="352" spans="1:109"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row>
    <row r="353" spans="1:109"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row>
    <row r="354" spans="1:109"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row>
    <row r="355" spans="1:109"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row>
    <row r="356" spans="1:109"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row>
    <row r="357" spans="1:109"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row>
    <row r="358" spans="1:109"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row>
    <row r="359" spans="1:109"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row>
    <row r="360" spans="1:109"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row>
    <row r="361" spans="1:109"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row>
    <row r="362" spans="1:109"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row>
    <row r="363" spans="1:109"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row>
    <row r="364" spans="1:109"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row>
    <row r="365" spans="1:109"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row>
    <row r="366" spans="1:109"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row>
    <row r="367" spans="1:109"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row>
    <row r="368" spans="1:109"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row>
    <row r="369" spans="1:109"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row>
    <row r="370" spans="1:109"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row>
    <row r="371" spans="1:109"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row>
    <row r="372" spans="1:109"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row>
    <row r="373" spans="1:109"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row>
    <row r="374" spans="1:109"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row>
    <row r="375" spans="1:109"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row>
    <row r="376" spans="1:109"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row>
    <row r="377" spans="1:109"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row>
    <row r="378" spans="1:109"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row>
    <row r="379" spans="1:109"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row>
    <row r="380" spans="1:109"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row>
    <row r="381" spans="1:109"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row>
    <row r="382" spans="1:109"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row>
    <row r="383" spans="1:109"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row>
    <row r="384" spans="1:109"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row>
    <row r="385" spans="1:109"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row>
    <row r="386" spans="1:109"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row>
    <row r="387" spans="1:109"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row>
    <row r="388" spans="1:109"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row>
    <row r="389" spans="1:109"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row>
    <row r="390" spans="1:109"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row>
    <row r="391" spans="1:109"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row>
    <row r="392" spans="1:109"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row>
    <row r="393" spans="1:109"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row>
    <row r="394" spans="1:109"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row>
    <row r="395" spans="1:109"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row>
    <row r="396" spans="1:109"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row>
    <row r="397" spans="1:109"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row>
    <row r="398" spans="1:109"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row>
    <row r="399" spans="1:109"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row>
    <row r="400" spans="1:109"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row>
    <row r="401" spans="1:109"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row>
    <row r="402" spans="1:109"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row>
    <row r="403" spans="1:109"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row>
    <row r="404" spans="1:109"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row>
    <row r="405" spans="1:109"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row>
    <row r="406" spans="1:109"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row>
    <row r="407" spans="1:109"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row>
    <row r="408" spans="1:109"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row>
    <row r="409" spans="1:109"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row>
    <row r="410" spans="1:109"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row>
    <row r="411" spans="1:109"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row>
    <row r="412" spans="1:109"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row>
    <row r="413" spans="1:109"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row>
    <row r="414" spans="1:109"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row>
    <row r="415" spans="1:109"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row>
    <row r="416" spans="1:109"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row>
    <row r="417" spans="1:109"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row>
    <row r="418" spans="1:109"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row>
    <row r="419" spans="1:109"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row>
    <row r="420" spans="1:109"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row>
    <row r="421" spans="1:109"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row>
    <row r="422" spans="1:109"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row>
    <row r="423" spans="1:109"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row>
    <row r="424" spans="1:109"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row>
    <row r="425" spans="1:109"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row>
    <row r="426" spans="1:109"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row>
    <row r="427" spans="1:109"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row>
    <row r="428" spans="1:109"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row>
    <row r="429" spans="1:109"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row>
    <row r="430" spans="1:109"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row>
    <row r="431" spans="1:109"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row>
    <row r="432" spans="1:109"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row>
    <row r="433" spans="1:109"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row>
    <row r="434" spans="1:109"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row>
    <row r="435" spans="1:109"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row>
    <row r="436" spans="1:109"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row>
    <row r="437" spans="1:109"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row>
    <row r="438" spans="1:109"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row>
    <row r="439" spans="1:109"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row>
    <row r="440" spans="1:109"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row>
    <row r="441" spans="1:109"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row>
    <row r="442" spans="1:109"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row>
    <row r="443" spans="1:109"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row>
    <row r="444" spans="1:109"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row>
    <row r="445" spans="1:109"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row>
    <row r="446" spans="1:109"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row>
    <row r="447" spans="1:109"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row>
    <row r="448" spans="1:109"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row>
    <row r="449" spans="1:109"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row>
    <row r="450" spans="1:109"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row>
    <row r="451" spans="1:109"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row>
    <row r="452" spans="1:109"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row>
    <row r="453" spans="1:109"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row>
    <row r="454" spans="1:109"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row>
    <row r="455" spans="1:109"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row>
    <row r="456" spans="1:109"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row>
    <row r="457" spans="1:109"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row>
    <row r="458" spans="1:109"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row>
    <row r="459" spans="1:109"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row>
    <row r="460" spans="1:109"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row>
    <row r="461" spans="1:109"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row>
    <row r="462" spans="1:109"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row>
    <row r="463" spans="1:109"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row>
    <row r="464" spans="1:109"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row>
    <row r="465" spans="1:109"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row>
    <row r="466" spans="1:109"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row>
    <row r="467" spans="1:109"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row>
    <row r="468" spans="1:109"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row>
    <row r="469" spans="1:109"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row>
    <row r="470" spans="1:109"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row>
    <row r="471" spans="1:109"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row>
    <row r="472" spans="1:109"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row>
    <row r="473" spans="1:109"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row>
    <row r="474" spans="1:109"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row>
    <row r="475" spans="1:109"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row>
    <row r="476" spans="1:109"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row>
    <row r="477" spans="1:109"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row>
    <row r="478" spans="1:109"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row>
    <row r="479" spans="1:109"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row>
    <row r="480" spans="1:109"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row>
    <row r="481" spans="1:109"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row>
    <row r="482" spans="1:109"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row>
    <row r="483" spans="1:109"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row>
    <row r="484" spans="1:109"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row>
    <row r="485" spans="1:109"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row>
    <row r="486" spans="1:109"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row>
    <row r="487" spans="1:109"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row>
    <row r="488" spans="1:109"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row>
    <row r="489" spans="1:109"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row>
    <row r="490" spans="1:109"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row>
    <row r="491" spans="1:109"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row>
    <row r="492" spans="1:109"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row>
    <row r="493" spans="1:109"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row>
    <row r="494" spans="1:109"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row>
    <row r="495" spans="1:109"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row>
    <row r="496" spans="1:109"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row>
    <row r="497" spans="1:109"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row>
    <row r="498" spans="1:109"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row>
    <row r="499" spans="1:109"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row>
    <row r="500" spans="1:109"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row>
    <row r="501" spans="1:109"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row>
    <row r="502" spans="1:109"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row>
    <row r="503" spans="1:109"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row>
    <row r="504" spans="1:109"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row>
    <row r="505" spans="1:109"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row>
    <row r="506" spans="1:109"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row>
    <row r="507" spans="1:109"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row>
    <row r="508" spans="1:109"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row>
    <row r="509" spans="1:109"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row>
    <row r="510" spans="1:109"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row>
    <row r="511" spans="1:109"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row>
    <row r="512" spans="1:109"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row>
    <row r="513" spans="1:109"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row>
    <row r="514" spans="1:109"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row>
    <row r="515" spans="1:109"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row>
    <row r="516" spans="1:109"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row>
    <row r="517" spans="1:109"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row>
    <row r="518" spans="1:109"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row>
    <row r="519" spans="1:109"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row>
    <row r="520" spans="1:109"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row>
    <row r="521" spans="1:109"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row>
    <row r="522" spans="1:109"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row>
    <row r="523" spans="1:109"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row>
    <row r="524" spans="1:109"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row>
    <row r="525" spans="1:109"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row>
    <row r="526" spans="1:109"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row>
    <row r="527" spans="1:109"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row>
    <row r="528" spans="1:109"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row>
    <row r="529" spans="1:109"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row>
    <row r="530" spans="1:109"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row>
    <row r="531" spans="1:109"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row>
    <row r="532" spans="1:109"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row>
    <row r="533" spans="1:109"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row>
    <row r="534" spans="1:109"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row>
    <row r="535" spans="1:109"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row>
    <row r="536" spans="1:109"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row>
    <row r="537" spans="1:109"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row>
    <row r="538" spans="1:109"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row>
    <row r="539" spans="1:109"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row>
    <row r="540" spans="1:109"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row>
    <row r="541" spans="1:109"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row>
    <row r="542" spans="1:109"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row>
    <row r="543" spans="1:109"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row>
    <row r="544" spans="1:109"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row>
    <row r="545" spans="1:109"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row>
    <row r="546" spans="1:109"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row>
    <row r="547" spans="1:109"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row>
    <row r="548" spans="1:109"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row>
    <row r="549" spans="1:109"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row>
    <row r="550" spans="1:109"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row>
    <row r="551" spans="1:109"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row>
    <row r="552" spans="1:109"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row>
    <row r="553" spans="1:109"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row>
    <row r="554" spans="1:109"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row>
    <row r="555" spans="1:109"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row>
    <row r="556" spans="1:109"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row>
    <row r="557" spans="1:109"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row>
    <row r="558" spans="1:109"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row>
    <row r="559" spans="1:109"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row>
    <row r="560" spans="1:109"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row>
    <row r="561" spans="1:109"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row>
    <row r="562" spans="1:109"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row>
    <row r="563" spans="1:109"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row>
    <row r="564" spans="1:109"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row>
    <row r="565" spans="1:109"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row>
    <row r="566" spans="1:109"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row>
    <row r="567" spans="1:109"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row>
    <row r="568" spans="1:109"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row>
    <row r="569" spans="1:109"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row>
    <row r="570" spans="1:109"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row>
    <row r="571" spans="1:109"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row>
    <row r="572" spans="1:109"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row>
    <row r="573" spans="1:109"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row>
    <row r="574" spans="1:109"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row>
    <row r="575" spans="1:109"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row>
    <row r="576" spans="1:109"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row>
    <row r="577" spans="1:109"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row>
    <row r="578" spans="1:109"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row>
    <row r="579" spans="1:109"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row>
    <row r="580" spans="1:109"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row>
    <row r="581" spans="1:109"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row>
    <row r="582" spans="1:109"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row>
    <row r="583" spans="1:109"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row>
    <row r="584" spans="1:109"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row>
    <row r="585" spans="1:109"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row>
    <row r="586" spans="1:109"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row>
    <row r="587" spans="1:109"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row>
    <row r="588" spans="1:109"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row>
    <row r="589" spans="1:109"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row>
    <row r="590" spans="1:109"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row>
    <row r="591" spans="1:109"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row>
    <row r="592" spans="1:109"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row>
    <row r="593" spans="1:109"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row>
    <row r="594" spans="1:109"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row>
    <row r="595" spans="1:109"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row>
    <row r="596" spans="1:109"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row>
    <row r="597" spans="1:109"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row>
    <row r="598" spans="1:109"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row>
    <row r="599" spans="1:109"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row>
    <row r="600" spans="1:109"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row>
    <row r="601" spans="1:109"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row>
    <row r="602" spans="1:109"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row>
    <row r="603" spans="1:109"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row>
    <row r="604" spans="1:109"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row>
    <row r="605" spans="1:109"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row>
    <row r="606" spans="1:109"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row>
    <row r="607" spans="1:109"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row>
    <row r="608" spans="1:109"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row>
    <row r="609" spans="1:109"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row>
    <row r="610" spans="1:109"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row>
    <row r="611" spans="1:109"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row>
    <row r="612" spans="1:109"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row>
    <row r="613" spans="1:109"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row>
    <row r="614" spans="1:109"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row>
    <row r="615" spans="1:109"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row>
    <row r="616" spans="1:109"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row>
    <row r="617" spans="1:109"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row>
    <row r="618" spans="1:109"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row>
    <row r="619" spans="1:109"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row>
    <row r="620" spans="1:109"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row>
    <row r="621" spans="1:109"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row>
    <row r="622" spans="1:109"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row>
    <row r="623" spans="1:109"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row>
    <row r="624" spans="1:109"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row>
    <row r="625" spans="1:109"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row>
    <row r="626" spans="1:109"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row>
    <row r="627" spans="1:109"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row>
    <row r="628" spans="1:109"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row>
    <row r="629" spans="1:109"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row>
    <row r="630" spans="1:109"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row>
    <row r="631" spans="1:109"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row>
    <row r="632" spans="1:109"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row>
    <row r="633" spans="1:109"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row>
    <row r="634" spans="1:109"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row>
    <row r="635" spans="1:109"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row>
    <row r="636" spans="1:109"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row>
    <row r="637" spans="1:109"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row>
    <row r="638" spans="1:109"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row>
    <row r="639" spans="1:109"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row>
    <row r="640" spans="1:109"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row>
    <row r="641" spans="1:109"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row>
    <row r="642" spans="1:109"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row>
    <row r="643" spans="1:109"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row>
    <row r="644" spans="1:109"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row>
    <row r="645" spans="1:109"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row>
    <row r="646" spans="1:109"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row>
    <row r="647" spans="1:109"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row>
    <row r="648" spans="1:109"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row>
    <row r="649" spans="1:109"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row>
    <row r="650" spans="1:109"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row>
    <row r="651" spans="1:109"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row>
    <row r="652" spans="1:109"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row>
    <row r="653" spans="1:109"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row>
    <row r="654" spans="1:109"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row>
    <row r="655" spans="1:109"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row>
    <row r="656" spans="1:109"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row>
    <row r="657" spans="1:109"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row>
    <row r="658" spans="1:109"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row>
    <row r="659" spans="1:109"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row>
    <row r="660" spans="1:109"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row>
    <row r="661" spans="1:109"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row>
    <row r="662" spans="1:109"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row>
    <row r="663" spans="1:109"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row>
    <row r="664" spans="1:109"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row>
    <row r="665" spans="1:109"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row>
    <row r="666" spans="1:109"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row>
    <row r="667" spans="1:109"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row>
    <row r="668" spans="1:109"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row>
    <row r="669" spans="1:109"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row>
    <row r="670" spans="1:109"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row>
    <row r="671" spans="1:109"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row>
    <row r="672" spans="1:109"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row>
    <row r="673" spans="1:109"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row>
    <row r="674" spans="1:109"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row>
    <row r="675" spans="1:109"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row>
    <row r="676" spans="1:109"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row>
    <row r="677" spans="1:109"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row>
    <row r="678" spans="1:109"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row>
    <row r="679" spans="1:109"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row>
    <row r="680" spans="1:109"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row>
    <row r="681" spans="1:109"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row>
    <row r="682" spans="1:109"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row>
    <row r="683" spans="1:109"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row>
    <row r="684" spans="1:109"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row>
    <row r="685" spans="1:109"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row>
    <row r="686" spans="1:109"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row>
    <row r="687" spans="1:109"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row>
    <row r="688" spans="1:109"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row>
    <row r="689" spans="1:109"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row>
    <row r="690" spans="1:109"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row>
    <row r="691" spans="1:109"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row>
    <row r="692" spans="1:109"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row>
    <row r="693" spans="1:109"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row>
    <row r="694" spans="1:109"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row>
    <row r="695" spans="1:109"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row>
    <row r="696" spans="1:109"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row>
    <row r="697" spans="1:109"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row>
    <row r="698" spans="1:109"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row>
    <row r="699" spans="1:109"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row>
    <row r="700" spans="1:109"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row>
    <row r="701" spans="1:109"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row>
    <row r="702" spans="1:109"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row>
    <row r="703" spans="1:109"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row>
    <row r="704" spans="1:109"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row>
    <row r="705" spans="1:109"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row>
    <row r="706" spans="1:109"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row>
    <row r="707" spans="1:109"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row>
    <row r="708" spans="1:109"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row>
    <row r="709" spans="1:109"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row>
    <row r="710" spans="1:109"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row>
    <row r="711" spans="1:109"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row>
    <row r="712" spans="1:109"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row>
    <row r="713" spans="1:109"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row>
    <row r="714" spans="1:109"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row>
    <row r="715" spans="1:109"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row>
    <row r="716" spans="1:109"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row>
    <row r="717" spans="1:109"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row>
    <row r="718" spans="1:109"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row>
    <row r="719" spans="1:109"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row>
    <row r="720" spans="1:109"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row>
    <row r="721" spans="1:109"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row>
    <row r="722" spans="1:109"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row>
    <row r="723" spans="1:109"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row>
    <row r="724" spans="1:109"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row>
    <row r="725" spans="1:109"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row>
    <row r="726" spans="1:109"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row>
    <row r="727" spans="1:109"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row>
    <row r="728" spans="1:109"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row>
    <row r="729" spans="1:109"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row>
    <row r="730" spans="1:109"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row>
    <row r="731" spans="1:109"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row>
    <row r="732" spans="1:109"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row>
    <row r="733" spans="1:109"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row>
    <row r="734" spans="1:109"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row>
    <row r="735" spans="1:109"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row>
    <row r="736" spans="1:109"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row>
    <row r="737" spans="1:109"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row>
    <row r="738" spans="1:109"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row>
    <row r="739" spans="1:109"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row>
    <row r="740" spans="1:109"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row>
    <row r="741" spans="1:109"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row>
    <row r="742" spans="1:109"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row>
    <row r="743" spans="1:109"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row>
    <row r="744" spans="1:109"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row>
    <row r="745" spans="1:109"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row>
    <row r="746" spans="1:109"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row>
    <row r="747" spans="1:109"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row>
    <row r="748" spans="1:109"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row>
    <row r="749" spans="1:109"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row>
    <row r="750" spans="1:109"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row>
    <row r="751" spans="1:109"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row>
    <row r="752" spans="1:109"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row>
    <row r="753" spans="1:109"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row>
    <row r="754" spans="1:109"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row>
    <row r="755" spans="1:109"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row>
    <row r="756" spans="1:109"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row>
    <row r="757" spans="1:109"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row>
    <row r="758" spans="1:109"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row>
    <row r="759" spans="1:109"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row>
    <row r="760" spans="1:109"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row>
    <row r="761" spans="1:109"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row>
    <row r="762" spans="1:109"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row>
    <row r="763" spans="1:109"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row>
    <row r="764" spans="1:109"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row>
    <row r="765" spans="1:109"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row>
    <row r="766" spans="1:109"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row>
    <row r="767" spans="1:109"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row>
    <row r="768" spans="1:109"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row>
    <row r="769" spans="1:109"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row>
    <row r="770" spans="1:109"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row>
    <row r="771" spans="1:109"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row>
    <row r="772" spans="1:109"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row>
    <row r="773" spans="1:109"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row>
    <row r="774" spans="1:109"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row>
    <row r="775" spans="1:109"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row>
    <row r="776" spans="1:109"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row>
    <row r="777" spans="1:109"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row>
    <row r="778" spans="1:109"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row>
    <row r="779" spans="1:109"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row>
    <row r="780" spans="1:109"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row>
    <row r="781" spans="1:109"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row>
    <row r="782" spans="1:109"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row>
    <row r="783" spans="1:109"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row>
    <row r="784" spans="1:109"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row>
    <row r="785" spans="1:109"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row>
    <row r="786" spans="1:109"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row>
    <row r="787" spans="1:109"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row>
    <row r="788" spans="1:109"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row>
    <row r="789" spans="1:109"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row>
    <row r="790" spans="1:109"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row>
    <row r="791" spans="1:109"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row>
    <row r="792" spans="1:109"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row>
    <row r="793" spans="1:109"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row>
    <row r="794" spans="1:109"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row>
    <row r="795" spans="1:109"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row>
    <row r="796" spans="1:109"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row>
    <row r="797" spans="1:109"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row>
    <row r="798" spans="1:109"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row>
    <row r="799" spans="1:109"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row>
    <row r="800" spans="1:109"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row>
    <row r="801" spans="1:109"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row>
    <row r="802" spans="1:109"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row>
    <row r="803" spans="1:109"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row>
    <row r="804" spans="1:109"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row>
    <row r="805" spans="1:109"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row>
    <row r="806" spans="1:109"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row>
    <row r="807" spans="1:109"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row>
    <row r="808" spans="1:109"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row>
    <row r="809" spans="1:109"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row>
    <row r="810" spans="1:109"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row>
    <row r="811" spans="1:109"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row>
    <row r="812" spans="1:109"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row>
    <row r="813" spans="1:109"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row>
    <row r="814" spans="1:109"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row>
    <row r="815" spans="1:109"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row>
    <row r="816" spans="1:109"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row>
    <row r="817" spans="1:109"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row>
    <row r="818" spans="1:109"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row>
    <row r="819" spans="1:109"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row>
    <row r="820" spans="1:109"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row>
    <row r="821" spans="1:109"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row>
    <row r="822" spans="1:109"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row>
    <row r="823" spans="1:109"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row>
    <row r="824" spans="1:109"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row>
    <row r="825" spans="1:109"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row>
    <row r="826" spans="1:109"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row>
    <row r="827" spans="1:109"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row>
    <row r="828" spans="1:109"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row>
    <row r="829" spans="1:109"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row>
    <row r="830" spans="1:109"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row>
    <row r="831" spans="1:109"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row>
    <row r="832" spans="1:109"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row>
    <row r="833" spans="1:109"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row>
    <row r="834" spans="1:109"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row>
    <row r="835" spans="1:109"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row>
    <row r="836" spans="1:109"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row>
    <row r="837" spans="1:109"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row>
    <row r="838" spans="1:109"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row>
    <row r="839" spans="1:109"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row>
    <row r="840" spans="1:109"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row>
    <row r="841" spans="1:109"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row>
    <row r="842" spans="1:109"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row>
    <row r="843" spans="1:109"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row>
    <row r="844" spans="1:109"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row>
    <row r="845" spans="1:109"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row>
    <row r="846" spans="1:109"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row>
    <row r="847" spans="1:109"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row>
    <row r="848" spans="1:109"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row>
    <row r="849" spans="1:109"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row>
    <row r="850" spans="1:109"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row>
    <row r="851" spans="1:109"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row>
    <row r="852" spans="1:109"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row>
    <row r="853" spans="1:109"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row>
    <row r="854" spans="1:109"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row>
    <row r="855" spans="1:109"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row>
    <row r="856" spans="1:109"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row>
    <row r="857" spans="1:109"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row>
    <row r="858" spans="1:109"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row>
    <row r="859" spans="1:109"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row>
    <row r="860" spans="1:109"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row>
    <row r="861" spans="1:109"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row>
    <row r="862" spans="1:109"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row>
    <row r="863" spans="1:109"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row>
    <row r="864" spans="1:109"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row>
    <row r="865" spans="1:109"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row>
    <row r="866" spans="1:109"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row>
    <row r="867" spans="1:109"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row>
    <row r="868" spans="1:109"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row>
    <row r="869" spans="1:109"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row>
    <row r="870" spans="1:109"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row>
    <row r="871" spans="1:109"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row>
    <row r="872" spans="1:109"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row>
    <row r="873" spans="1:109"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row>
    <row r="874" spans="1:109"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row>
    <row r="875" spans="1:109"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row>
    <row r="876" spans="1:109"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row>
    <row r="877" spans="1:109"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row>
    <row r="878" spans="1:109"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row>
    <row r="879" spans="1:109"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row>
    <row r="880" spans="1:109"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row>
    <row r="881" spans="1:109"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row>
    <row r="882" spans="1:109"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row>
    <row r="883" spans="1:109"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row>
    <row r="884" spans="1:109"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row>
    <row r="885" spans="1:109"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row>
    <row r="886" spans="1:109"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row>
    <row r="887" spans="1:109"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row>
    <row r="888" spans="1:109"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row>
    <row r="889" spans="1:109"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row>
    <row r="890" spans="1:109"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row>
    <row r="891" spans="1:109"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row>
    <row r="892" spans="1:109"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row>
    <row r="893" spans="1:109"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row>
    <row r="894" spans="1:109"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row>
    <row r="895" spans="1:109"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row>
    <row r="896" spans="1:109"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row>
    <row r="897" spans="1:109"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row>
    <row r="898" spans="1:109"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row>
    <row r="899" spans="1:109"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row>
    <row r="900" spans="1:109"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row>
    <row r="901" spans="1:109"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row>
    <row r="902" spans="1:109"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row>
    <row r="903" spans="1:109"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row>
    <row r="904" spans="1:109"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row>
    <row r="905" spans="1:109"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row>
    <row r="906" spans="1:109"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row>
    <row r="907" spans="1:109"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row>
    <row r="908" spans="1:109"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row>
    <row r="909" spans="1:109"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row>
    <row r="910" spans="1:109"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row>
    <row r="911" spans="1:109"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row>
    <row r="912" spans="1:109"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row>
    <row r="913" spans="1:109"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row>
    <row r="914" spans="1:109"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row>
    <row r="915" spans="1:109"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row>
    <row r="916" spans="1:109"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row>
    <row r="917" spans="1:109"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row>
    <row r="918" spans="1:109"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row>
    <row r="919" spans="1:109"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row>
    <row r="920" spans="1:109"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row>
    <row r="921" spans="1:109"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row>
    <row r="922" spans="1:109"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row>
    <row r="923" spans="1:109"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row>
    <row r="924" spans="1:109"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row>
    <row r="925" spans="1:109"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row>
    <row r="926" spans="1:109"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row>
    <row r="927" spans="1:109"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row>
    <row r="928" spans="1:109"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row>
    <row r="929" spans="1:109"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row>
    <row r="930" spans="1:109"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row>
    <row r="931" spans="1:109"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row>
    <row r="932" spans="1:109"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row>
    <row r="933" spans="1:109"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row>
    <row r="934" spans="1:109"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row>
    <row r="935" spans="1:109"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row>
    <row r="936" spans="1:109"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row>
    <row r="937" spans="1:109"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row>
    <row r="938" spans="1:109"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row>
    <row r="939" spans="1:109"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row>
    <row r="940" spans="1:109"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row>
    <row r="941" spans="1:109"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row>
    <row r="942" spans="1:109"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row>
    <row r="943" spans="1:109"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row>
    <row r="944" spans="1:109"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row>
    <row r="945" spans="1:109"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row>
    <row r="946" spans="1:109"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row>
    <row r="947" spans="1:109"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row>
    <row r="948" spans="1:109"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row>
    <row r="949" spans="1:109"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row>
    <row r="950" spans="1:109"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row>
    <row r="951" spans="1:109"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row>
    <row r="952" spans="1:109"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row>
    <row r="953" spans="1:109"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row>
    <row r="954" spans="1:109"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row>
    <row r="955" spans="1:109"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row>
    <row r="956" spans="1:109"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row>
    <row r="957" spans="1:109"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row>
    <row r="958" spans="1:109"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row>
    <row r="959" spans="1:109"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row>
    <row r="960" spans="1:109"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row>
    <row r="961" spans="1:109"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row>
    <row r="962" spans="1:109"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row>
    <row r="963" spans="1:109"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row>
    <row r="964" spans="1:109"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row>
    <row r="965" spans="1:109"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row>
    <row r="966" spans="1:109"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row>
    <row r="967" spans="1:109"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row>
    <row r="968" spans="1:109"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row>
    <row r="969" spans="1:109"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row>
    <row r="970" spans="1:109"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row>
    <row r="971" spans="1:109"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row>
    <row r="972" spans="1:109"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row>
    <row r="973" spans="1:109"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row>
    <row r="974" spans="1:109"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row>
    <row r="975" spans="1:109"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row>
    <row r="976" spans="1:109"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row>
    <row r="977" spans="1:109"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row>
    <row r="978" spans="1:109"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row>
    <row r="979" spans="1:109"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row>
    <row r="980" spans="1:109"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row>
    <row r="981" spans="1:109"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row>
    <row r="982" spans="1:109"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row>
    <row r="983" spans="1:109"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row>
    <row r="984" spans="1:109"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row>
    <row r="985" spans="1:109"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row>
    <row r="986" spans="1:109"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row>
    <row r="987" spans="1:109"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row>
    <row r="988" spans="1:109"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row>
    <row r="989" spans="1:109"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row>
    <row r="990" spans="1:109"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row>
    <row r="991" spans="1:109"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row>
    <row r="992" spans="1:109"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row>
    <row r="993" spans="1:109"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row>
    <row r="994" spans="1:109"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row>
    <row r="995" spans="1:109"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row>
    <row r="996" spans="1:109"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row>
    <row r="997" spans="1:109"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row>
    <row r="998" spans="1:109"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row>
    <row r="999" spans="1:109"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row>
    <row r="1000" spans="1:109"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row>
    <row r="1001" spans="1:109"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row>
    <row r="1002" spans="1:109"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row>
    <row r="1003" spans="1:109"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row>
    <row r="1004" spans="1:109"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row>
    <row r="1005" spans="1:109" ht="12.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row>
    <row r="1006" spans="1:109" ht="12.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row>
    <row r="1007" spans="1:109" ht="12.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row>
    <row r="1008" spans="1:109" ht="12.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row>
    <row r="1009" spans="1:109" ht="12.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row>
    <row r="1010" spans="1:109" ht="12.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row>
    <row r="1011" spans="1:109" ht="12.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row>
    <row r="1012" spans="1:109" ht="12.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row>
    <row r="1013" spans="1:109" ht="12.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row>
    <row r="1014" spans="1:109" ht="12.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row>
    <row r="1015" spans="1:109" ht="12.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row>
    <row r="1016" spans="1:109" ht="12.75"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row>
    <row r="1017" spans="1:109" ht="12.75"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row>
    <row r="1018" spans="1:109" ht="12.75" customHeight="1"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row>
    <row r="1019" spans="1:109" ht="12.75" customHeight="1"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row>
    <row r="1020" spans="1:109" ht="12.75" customHeight="1" x14ac:dyDescent="0.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row>
    <row r="1021" spans="1:109" ht="12.75" customHeight="1" x14ac:dyDescent="0.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row>
    <row r="1022" spans="1:109" ht="12.75" customHeight="1" x14ac:dyDescent="0.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row>
    <row r="1023" spans="1:109" ht="12.75" customHeight="1" x14ac:dyDescent="0.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row>
    <row r="1024" spans="1:109" ht="12.75" customHeight="1" x14ac:dyDescent="0.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row>
    <row r="1025" spans="1:109" ht="12.75" customHeight="1" x14ac:dyDescent="0.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row>
    <row r="1026" spans="1:109" ht="12.75" customHeight="1" x14ac:dyDescent="0.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row>
    <row r="1027" spans="1:109" ht="12.75" customHeight="1" x14ac:dyDescent="0.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row>
    <row r="1028" spans="1:109" ht="12.75" customHeight="1"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row>
    <row r="1029" spans="1:109" ht="12.75" customHeight="1"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row>
    <row r="1030" spans="1:109" ht="12.75" customHeight="1"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row>
    <row r="1031" spans="1:109" ht="12.75" customHeight="1"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row>
    <row r="1032" spans="1:109" ht="12.75" customHeight="1" x14ac:dyDescent="0.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row>
    <row r="1033" spans="1:109" ht="12.75" customHeight="1" x14ac:dyDescent="0.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row>
    <row r="1034" spans="1:109" ht="12.75" customHeight="1" x14ac:dyDescent="0.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row>
    <row r="1035" spans="1:109" ht="12.75" customHeight="1" x14ac:dyDescent="0.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row>
    <row r="1036" spans="1:109" ht="12.75" customHeight="1" x14ac:dyDescent="0.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row>
    <row r="1037" spans="1:109" ht="12.75" customHeight="1" x14ac:dyDescent="0.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row>
    <row r="1038" spans="1:109" ht="12.75" customHeight="1" x14ac:dyDescent="0.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row>
    <row r="1039" spans="1:109" ht="12.75" customHeight="1" x14ac:dyDescent="0.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row>
    <row r="1040" spans="1:109" ht="12.75" customHeight="1" x14ac:dyDescent="0.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row>
    <row r="1041" spans="1:109" ht="12.75" customHeight="1" x14ac:dyDescent="0.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row>
    <row r="1042" spans="1:109" ht="12.75" customHeight="1" x14ac:dyDescent="0.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row>
    <row r="1043" spans="1:109" ht="12.75" customHeight="1" x14ac:dyDescent="0.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row>
    <row r="1044" spans="1:109" ht="12.75" customHeight="1" x14ac:dyDescent="0.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row>
    <row r="1045" spans="1:109" ht="12.75" customHeight="1" x14ac:dyDescent="0.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row>
    <row r="1046" spans="1:109" ht="12.75" customHeight="1" x14ac:dyDescent="0.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row>
    <row r="1047" spans="1:109" ht="12.75" customHeight="1" x14ac:dyDescent="0.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row>
    <row r="1048" spans="1:109" ht="12.75" customHeight="1" x14ac:dyDescent="0.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row>
    <row r="1049" spans="1:109" ht="12.75" customHeight="1" x14ac:dyDescent="0.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row>
    <row r="1050" spans="1:109" ht="12.75" customHeight="1" x14ac:dyDescent="0.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row>
    <row r="1051" spans="1:109" ht="12.75" customHeight="1" x14ac:dyDescent="0.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row>
    <row r="1052" spans="1:109" ht="12.75" customHeight="1" x14ac:dyDescent="0.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row>
    <row r="1053" spans="1:109" ht="12.75" customHeight="1" x14ac:dyDescent="0.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row>
    <row r="1054" spans="1:109" ht="12.75" customHeight="1" x14ac:dyDescent="0.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row>
    <row r="1055" spans="1:109" ht="12.75" customHeight="1" x14ac:dyDescent="0.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row>
    <row r="1056" spans="1:109" ht="12.75" customHeight="1" x14ac:dyDescent="0.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row>
    <row r="1057" spans="1:109" ht="12.75" customHeight="1" x14ac:dyDescent="0.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row>
    <row r="1058" spans="1:109" ht="12.75" customHeight="1" x14ac:dyDescent="0.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row>
    <row r="1059" spans="1:109" ht="12.75" customHeight="1" x14ac:dyDescent="0.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row>
    <row r="1060" spans="1:109" ht="12.75" customHeight="1" x14ac:dyDescent="0.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row>
    <row r="1061" spans="1:109" ht="12.75" customHeight="1" x14ac:dyDescent="0.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row>
    <row r="1062" spans="1:109" ht="12.75" customHeight="1" x14ac:dyDescent="0.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row>
    <row r="1063" spans="1:109" ht="12.75" customHeight="1" x14ac:dyDescent="0.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row>
    <row r="1064" spans="1:109" ht="12.75" customHeight="1" x14ac:dyDescent="0.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row>
    <row r="1065" spans="1:109" ht="12.75" customHeight="1" x14ac:dyDescent="0.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row>
    <row r="1066" spans="1:109" ht="12.75" customHeight="1" x14ac:dyDescent="0.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row>
    <row r="1067" spans="1:109" ht="12.75" customHeight="1" x14ac:dyDescent="0.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row>
    <row r="1068" spans="1:109" ht="12.75" customHeight="1" x14ac:dyDescent="0.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row>
    <row r="1069" spans="1:109" ht="12.75" customHeight="1" x14ac:dyDescent="0.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row>
    <row r="1070" spans="1:109" ht="12.75" customHeight="1" x14ac:dyDescent="0.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row>
    <row r="1071" spans="1:109" ht="12.75" customHeight="1" x14ac:dyDescent="0.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row>
    <row r="1072" spans="1:109" ht="12.75" customHeight="1" x14ac:dyDescent="0.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row>
    <row r="1073" spans="1:109" ht="12.75" customHeight="1" x14ac:dyDescent="0.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row>
    <row r="1074" spans="1:109" ht="12.75" customHeight="1" x14ac:dyDescent="0.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row>
    <row r="1075" spans="1:109" ht="12.75" customHeight="1" x14ac:dyDescent="0.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row>
    <row r="1076" spans="1:109" ht="12.75" customHeight="1" x14ac:dyDescent="0.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row>
    <row r="1077" spans="1:109" ht="12.75" customHeight="1" x14ac:dyDescent="0.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row>
    <row r="1078" spans="1:109" ht="12.75" customHeight="1" x14ac:dyDescent="0.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row>
    <row r="1079" spans="1:109" ht="12.75" customHeight="1" x14ac:dyDescent="0.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row>
    <row r="1080" spans="1:109" ht="12.75" customHeight="1" x14ac:dyDescent="0.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row>
    <row r="1081" spans="1:109" ht="12.75" customHeight="1" x14ac:dyDescent="0.2">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row>
    <row r="1082" spans="1:109" ht="12.75" customHeight="1" x14ac:dyDescent="0.2">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row>
    <row r="1083" spans="1:109" ht="12.75" customHeight="1" x14ac:dyDescent="0.2">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row>
    <row r="1084" spans="1:109" ht="12.75" customHeight="1" x14ac:dyDescent="0.2">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row>
    <row r="1085" spans="1:109" ht="12.75" customHeight="1" x14ac:dyDescent="0.2">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row>
    <row r="1086" spans="1:109" ht="12.75" customHeight="1" x14ac:dyDescent="0.2">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row>
    <row r="1087" spans="1:109" ht="12.75" customHeight="1" x14ac:dyDescent="0.2">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row>
    <row r="1088" spans="1:109" ht="12.75" customHeight="1" x14ac:dyDescent="0.2">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row>
    <row r="1089" spans="1:109" ht="12.75" customHeight="1" x14ac:dyDescent="0.2">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row>
    <row r="1090" spans="1:109" ht="12.75" customHeight="1" x14ac:dyDescent="0.2">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row>
    <row r="1091" spans="1:109" ht="12.75" customHeight="1" x14ac:dyDescent="0.2">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row>
    <row r="1092" spans="1:109" ht="12.75" customHeight="1" x14ac:dyDescent="0.2">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row>
    <row r="1093" spans="1:109" ht="12.75" customHeight="1" x14ac:dyDescent="0.2">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row>
    <row r="1094" spans="1:109" ht="12.75" customHeight="1" x14ac:dyDescent="0.2">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row>
    <row r="1095" spans="1:109" ht="12.75" customHeight="1" x14ac:dyDescent="0.2">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row>
    <row r="1096" spans="1:109" ht="12.75" customHeight="1" x14ac:dyDescent="0.2">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row>
    <row r="1097" spans="1:109" ht="12.75" customHeight="1" x14ac:dyDescent="0.2">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row>
    <row r="1098" spans="1:109" ht="12.75" customHeight="1" x14ac:dyDescent="0.2">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row>
    <row r="1099" spans="1:109" ht="12.75" customHeight="1" x14ac:dyDescent="0.2">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row>
    <row r="1100" spans="1:109" ht="12.75" customHeight="1" x14ac:dyDescent="0.2">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row>
    <row r="1101" spans="1:109" ht="12.75" customHeight="1" x14ac:dyDescent="0.2">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row>
    <row r="1102" spans="1:109" ht="12.75" customHeight="1" x14ac:dyDescent="0.2">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row>
    <row r="1103" spans="1:109" ht="12.75" customHeight="1" x14ac:dyDescent="0.2">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row>
    <row r="1104" spans="1:109" ht="12.75" customHeight="1" x14ac:dyDescent="0.2">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row>
    <row r="1105" spans="1:109" ht="12.75" customHeight="1" x14ac:dyDescent="0.2">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row>
    <row r="1106" spans="1:109" ht="12.75" customHeight="1" x14ac:dyDescent="0.2">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row>
    <row r="1107" spans="1:109" ht="12.75" customHeight="1" x14ac:dyDescent="0.2">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row>
    <row r="1108" spans="1:109" ht="12.75" customHeight="1" x14ac:dyDescent="0.2">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row>
    <row r="1109" spans="1:109" ht="12.75" customHeight="1" x14ac:dyDescent="0.2">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row>
    <row r="1110" spans="1:109" ht="12.75" customHeight="1" x14ac:dyDescent="0.2">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row>
    <row r="1111" spans="1:109" ht="12.75" customHeight="1" x14ac:dyDescent="0.2">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row>
    <row r="1112" spans="1:109" ht="12.75" customHeight="1" x14ac:dyDescent="0.2">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row>
    <row r="1113" spans="1:109" ht="12.75" customHeight="1" x14ac:dyDescent="0.2">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row>
    <row r="1114" spans="1:109" ht="12.75" customHeight="1" x14ac:dyDescent="0.2">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row>
    <row r="1115" spans="1:109" ht="12.75" customHeight="1" x14ac:dyDescent="0.2">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row>
    <row r="1116" spans="1:109" ht="12.75" customHeight="1" x14ac:dyDescent="0.2">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row>
    <row r="1117" spans="1:109" x14ac:dyDescent="0.2">
      <c r="AP1117" s="1"/>
    </row>
    <row r="1118" spans="1:109" x14ac:dyDescent="0.2">
      <c r="AP1118" s="1"/>
    </row>
    <row r="1119" spans="1:109" x14ac:dyDescent="0.2">
      <c r="AP1119" s="1"/>
    </row>
    <row r="1120" spans="1:109" x14ac:dyDescent="0.2">
      <c r="AP1120" s="1"/>
    </row>
    <row r="1121" spans="42:42" x14ac:dyDescent="0.2">
      <c r="AP1121" s="1"/>
    </row>
    <row r="1122" spans="42:42" x14ac:dyDescent="0.2">
      <c r="AP1122" s="1"/>
    </row>
    <row r="1123" spans="42:42" x14ac:dyDescent="0.2">
      <c r="AP1123" s="1"/>
    </row>
    <row r="1124" spans="42:42" x14ac:dyDescent="0.2">
      <c r="AP1124" s="1"/>
    </row>
    <row r="1125" spans="42:42" x14ac:dyDescent="0.2">
      <c r="AP1125" s="1"/>
    </row>
    <row r="1126" spans="42:42" x14ac:dyDescent="0.2">
      <c r="AP1126" s="1"/>
    </row>
    <row r="1127" spans="42:42" x14ac:dyDescent="0.2">
      <c r="AP1127" s="1"/>
    </row>
    <row r="1128" spans="42:42" x14ac:dyDescent="0.2">
      <c r="AP1128" s="1"/>
    </row>
    <row r="1129" spans="42:42" x14ac:dyDescent="0.2">
      <c r="AP1129" s="1"/>
    </row>
    <row r="1130" spans="42:42" x14ac:dyDescent="0.2">
      <c r="AP1130" s="1"/>
    </row>
    <row r="1131" spans="42:42" x14ac:dyDescent="0.2">
      <c r="AP1131" s="1"/>
    </row>
    <row r="1132" spans="42:42" x14ac:dyDescent="0.2">
      <c r="AP1132" s="1"/>
    </row>
    <row r="1133" spans="42:42" x14ac:dyDescent="0.2">
      <c r="AP1133" s="1"/>
    </row>
    <row r="1134" spans="42:42" x14ac:dyDescent="0.2">
      <c r="AP1134" s="1"/>
    </row>
    <row r="1135" spans="42:42" x14ac:dyDescent="0.2">
      <c r="AP1135" s="1"/>
    </row>
    <row r="1136" spans="42:42" x14ac:dyDescent="0.2">
      <c r="AP1136" s="1"/>
    </row>
    <row r="1137" spans="42:42" x14ac:dyDescent="0.2">
      <c r="AP1137" s="1"/>
    </row>
    <row r="1138" spans="42:42" x14ac:dyDescent="0.2">
      <c r="AP1138" s="1"/>
    </row>
    <row r="1139" spans="42:42" x14ac:dyDescent="0.2">
      <c r="AP1139" s="1"/>
    </row>
    <row r="1140" spans="42:42" x14ac:dyDescent="0.2">
      <c r="AP1140" s="1"/>
    </row>
    <row r="1141" spans="42:42" x14ac:dyDescent="0.2">
      <c r="AP1141" s="1"/>
    </row>
    <row r="1142" spans="42:42" x14ac:dyDescent="0.2">
      <c r="AP1142" s="1"/>
    </row>
    <row r="1143" spans="42:42" x14ac:dyDescent="0.2">
      <c r="AP1143" s="1"/>
    </row>
    <row r="1144" spans="42:42" x14ac:dyDescent="0.2">
      <c r="AP1144" s="1"/>
    </row>
    <row r="1145" spans="42:42" x14ac:dyDescent="0.2">
      <c r="AP1145" s="1"/>
    </row>
    <row r="1146" spans="42:42" x14ac:dyDescent="0.2">
      <c r="AP1146" s="1"/>
    </row>
    <row r="1147" spans="42:42" x14ac:dyDescent="0.2">
      <c r="AP1147" s="1"/>
    </row>
    <row r="1148" spans="42:42" x14ac:dyDescent="0.2">
      <c r="AP1148" s="1"/>
    </row>
    <row r="1149" spans="42:42" x14ac:dyDescent="0.2">
      <c r="AP1149" s="1"/>
    </row>
  </sheetData>
  <sheetProtection algorithmName="SHA-512" hashValue="wNxYrQM0jGiYGLm+TvDt8qBa3RZTeQDGTUnLtDXLpT03TK6mPThTJmmU81AXWDUW0FAhGn9DJdSzTfBOHSffDg==" saltValue="gRVXVoNRKWR7mDwCh55HFQ==" spinCount="100000" sheet="1" objects="1" scenarios="1"/>
  <mergeCells count="1">
    <mergeCell ref="G1:H1"/>
  </mergeCells>
  <phoneticPr fontId="13" type="noConversion"/>
  <dataValidations count="1">
    <dataValidation type="whole" operator="greaterThan" allowBlank="1" showInputMessage="1" showErrorMessage="1" errorTitle="Whole numbers only allowed" error="All monies should be independently rounded to the nearest £1,000." sqref="G4:H8 G10:H10">
      <formula1>-99999999</formula1>
    </dataValidation>
  </dataValidations>
  <pageMargins left="0.74803149606299213" right="0.74803149606299213" top="0.98425196850393704" bottom="0.98425196850393704" header="0.51181102362204722" footer="0.51181102362204722"/>
  <pageSetup paperSize="9" scale="6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E1195"/>
  <sheetViews>
    <sheetView zoomScaleNormal="100" workbookViewId="0"/>
  </sheetViews>
  <sheetFormatPr defaultRowHeight="12.75" x14ac:dyDescent="0.2"/>
  <cols>
    <col min="1" max="1" width="4.140625" customWidth="1"/>
    <col min="2" max="2" width="80.7109375" customWidth="1"/>
    <col min="3" max="8" width="14.85546875" customWidth="1"/>
    <col min="10" max="10" width="40.28515625" customWidth="1"/>
    <col min="12" max="12" width="9.7109375" customWidth="1"/>
    <col min="13" max="13" width="4.85546875" customWidth="1"/>
    <col min="14" max="14" width="9.140625" customWidth="1"/>
    <col min="15" max="15" width="38.5703125" customWidth="1"/>
  </cols>
  <sheetData>
    <row r="1" spans="1:108" ht="32.25" customHeight="1" x14ac:dyDescent="0.25">
      <c r="A1" s="74" t="s">
        <v>29</v>
      </c>
      <c r="B1" s="86"/>
      <c r="C1" s="86"/>
      <c r="D1" s="49"/>
      <c r="E1" s="388"/>
      <c r="F1" s="388"/>
      <c r="G1" s="440" t="s">
        <v>249</v>
      </c>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row>
    <row r="2" spans="1:108" ht="12.75" customHeight="1" x14ac:dyDescent="0.25">
      <c r="A2" s="33"/>
      <c r="B2" s="97"/>
      <c r="C2" s="97"/>
      <c r="D2" s="37"/>
      <c r="E2" s="411" t="s">
        <v>192</v>
      </c>
      <c r="F2" s="411" t="s">
        <v>135</v>
      </c>
      <c r="G2" s="44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row>
    <row r="3" spans="1:108" ht="12.75" customHeight="1" x14ac:dyDescent="0.2">
      <c r="A3" s="7">
        <v>1</v>
      </c>
      <c r="B3" s="158" t="s">
        <v>266</v>
      </c>
      <c r="C3" s="111"/>
      <c r="D3" s="103"/>
      <c r="E3" s="45"/>
      <c r="F3" s="45"/>
      <c r="G3" s="45"/>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row>
    <row r="4" spans="1:108" ht="12.75" customHeight="1" x14ac:dyDescent="0.2">
      <c r="A4" s="7" t="s">
        <v>61</v>
      </c>
      <c r="B4" s="68" t="s">
        <v>30</v>
      </c>
      <c r="C4" s="95"/>
      <c r="D4" s="10"/>
      <c r="E4" s="58">
        <v>0</v>
      </c>
      <c r="F4" s="58">
        <v>0</v>
      </c>
      <c r="G4" s="21" t="s">
        <v>58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row>
    <row r="5" spans="1:108" ht="12.75" customHeight="1" x14ac:dyDescent="0.2">
      <c r="A5" s="7" t="s">
        <v>62</v>
      </c>
      <c r="B5" s="68" t="s">
        <v>31</v>
      </c>
      <c r="C5" s="95"/>
      <c r="D5" s="10"/>
      <c r="E5" s="58">
        <v>0</v>
      </c>
      <c r="F5" s="58">
        <v>0</v>
      </c>
      <c r="G5" s="58">
        <v>0</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row>
    <row r="6" spans="1:108" ht="12.75" customHeight="1" x14ac:dyDescent="0.2">
      <c r="A6" s="7" t="s">
        <v>63</v>
      </c>
      <c r="B6" s="68" t="s">
        <v>32</v>
      </c>
      <c r="C6" s="95"/>
      <c r="D6" s="10"/>
      <c r="E6" s="58">
        <v>0</v>
      </c>
      <c r="F6" s="58">
        <v>0</v>
      </c>
      <c r="G6" s="58">
        <v>0</v>
      </c>
      <c r="H6" s="1"/>
      <c r="I6" s="1"/>
      <c r="J6" s="1"/>
      <c r="K6" s="1"/>
      <c r="L6" s="1"/>
      <c r="M6" s="1"/>
      <c r="N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row>
    <row r="7" spans="1:108" ht="12.75" customHeight="1" x14ac:dyDescent="0.2">
      <c r="A7" s="7" t="s">
        <v>64</v>
      </c>
      <c r="B7" s="68" t="s">
        <v>33</v>
      </c>
      <c r="C7" s="95"/>
      <c r="D7" s="10"/>
      <c r="E7" s="58">
        <v>0</v>
      </c>
      <c r="F7" s="58">
        <v>0</v>
      </c>
      <c r="G7" s="58">
        <v>0</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row>
    <row r="8" spans="1:108" s="353" customFormat="1" ht="12.75" customHeight="1" x14ac:dyDescent="0.2">
      <c r="A8" s="347" t="s">
        <v>65</v>
      </c>
      <c r="B8" s="404" t="s">
        <v>267</v>
      </c>
      <c r="C8" s="405"/>
      <c r="D8" s="406"/>
      <c r="E8" s="58">
        <v>0</v>
      </c>
      <c r="F8" s="58">
        <v>0</v>
      </c>
      <c r="G8" s="58">
        <v>0</v>
      </c>
      <c r="H8" s="389"/>
      <c r="I8" s="389"/>
      <c r="J8" s="389"/>
      <c r="K8" s="389"/>
      <c r="L8" s="389"/>
      <c r="M8" s="389"/>
      <c r="N8" s="389"/>
      <c r="O8" s="389"/>
      <c r="P8" s="389"/>
      <c r="Q8" s="389"/>
      <c r="R8" s="389"/>
      <c r="S8" s="389"/>
      <c r="T8" s="389"/>
      <c r="U8" s="389"/>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9"/>
      <c r="BZ8" s="389"/>
      <c r="CA8" s="389"/>
      <c r="CB8" s="389"/>
      <c r="CC8" s="389"/>
      <c r="CD8" s="389"/>
      <c r="CE8" s="389"/>
      <c r="CF8" s="389"/>
      <c r="CG8" s="389"/>
      <c r="CH8" s="389"/>
      <c r="CI8" s="389"/>
      <c r="CJ8" s="389"/>
      <c r="CK8" s="389"/>
      <c r="CL8" s="389"/>
      <c r="CM8" s="389"/>
      <c r="CN8" s="389"/>
      <c r="CO8" s="389"/>
      <c r="CP8" s="389"/>
      <c r="CQ8" s="389"/>
      <c r="CR8" s="389"/>
      <c r="CS8" s="389"/>
      <c r="CT8" s="389"/>
      <c r="CU8" s="389"/>
      <c r="CV8" s="389"/>
      <c r="CW8" s="389"/>
      <c r="CX8" s="389"/>
      <c r="CY8" s="389"/>
      <c r="CZ8" s="389"/>
      <c r="DA8" s="389"/>
      <c r="DB8" s="389"/>
      <c r="DC8" s="389"/>
      <c r="DD8" s="389"/>
    </row>
    <row r="9" spans="1:108" ht="12.75" customHeight="1" x14ac:dyDescent="0.2">
      <c r="A9" s="7"/>
      <c r="B9" s="330"/>
      <c r="C9" s="95"/>
      <c r="D9" s="10"/>
      <c r="E9" s="331"/>
      <c r="F9" s="332"/>
      <c r="G9" s="333"/>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row>
    <row r="10" spans="1:108" s="353" customFormat="1" ht="12.75" customHeight="1" x14ac:dyDescent="0.2">
      <c r="A10" s="347">
        <v>2</v>
      </c>
      <c r="B10" s="159" t="s">
        <v>247</v>
      </c>
      <c r="C10" s="407"/>
      <c r="D10" s="408"/>
      <c r="E10" s="45"/>
      <c r="F10" s="45"/>
      <c r="G10" s="45"/>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9"/>
      <c r="AO10" s="389"/>
      <c r="AP10" s="389"/>
      <c r="AQ10" s="389"/>
      <c r="AR10" s="389"/>
      <c r="AS10" s="389"/>
      <c r="AT10" s="389"/>
      <c r="AU10" s="389"/>
      <c r="AV10" s="389"/>
      <c r="AW10" s="389"/>
      <c r="AX10" s="389"/>
      <c r="AY10" s="389"/>
      <c r="AZ10" s="389"/>
      <c r="BA10" s="389"/>
      <c r="BB10" s="389"/>
      <c r="BC10" s="389"/>
      <c r="BD10" s="389"/>
      <c r="BE10" s="389"/>
      <c r="BF10" s="389"/>
      <c r="BG10" s="389"/>
      <c r="BH10" s="389"/>
      <c r="BI10" s="389"/>
      <c r="BJ10" s="389"/>
      <c r="BK10" s="389"/>
      <c r="BL10" s="389"/>
      <c r="BM10" s="389"/>
      <c r="BN10" s="389"/>
      <c r="BO10" s="389"/>
      <c r="BP10" s="389"/>
      <c r="BQ10" s="389"/>
      <c r="BR10" s="389"/>
      <c r="BS10" s="389"/>
      <c r="BT10" s="389"/>
      <c r="BU10" s="389"/>
      <c r="BV10" s="389"/>
      <c r="BW10" s="389"/>
      <c r="BX10" s="389"/>
      <c r="BY10" s="389"/>
      <c r="BZ10" s="389"/>
      <c r="CA10" s="389"/>
      <c r="CB10" s="389"/>
      <c r="CC10" s="389"/>
      <c r="CD10" s="389"/>
      <c r="CE10" s="389"/>
      <c r="CF10" s="389"/>
      <c r="CG10" s="389"/>
      <c r="CH10" s="389"/>
      <c r="CI10" s="389"/>
      <c r="CJ10" s="389"/>
      <c r="CK10" s="389"/>
      <c r="CL10" s="389"/>
      <c r="CM10" s="389"/>
      <c r="CN10" s="389"/>
      <c r="CO10" s="389"/>
      <c r="CP10" s="389"/>
      <c r="CQ10" s="389"/>
      <c r="CR10" s="389"/>
      <c r="CS10" s="389"/>
      <c r="CT10" s="389"/>
      <c r="CU10" s="389"/>
      <c r="CV10" s="389"/>
      <c r="CW10" s="389"/>
      <c r="CX10" s="389"/>
      <c r="CY10" s="389"/>
      <c r="CZ10" s="389"/>
      <c r="DA10" s="389"/>
      <c r="DB10" s="389"/>
      <c r="DC10" s="389"/>
      <c r="DD10" s="389"/>
    </row>
    <row r="11" spans="1:108" ht="12.75" customHeight="1" x14ac:dyDescent="0.2">
      <c r="A11" s="7" t="s">
        <v>66</v>
      </c>
      <c r="B11" s="99" t="s">
        <v>34</v>
      </c>
      <c r="C11" s="95"/>
      <c r="D11" s="10"/>
      <c r="E11" s="54"/>
      <c r="F11" s="54"/>
      <c r="G11" s="5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row>
    <row r="12" spans="1:108" ht="12.75" customHeight="1" x14ac:dyDescent="0.2">
      <c r="A12" s="7" t="s">
        <v>86</v>
      </c>
      <c r="B12" s="100" t="s">
        <v>35</v>
      </c>
      <c r="C12" s="95"/>
      <c r="D12" s="10"/>
      <c r="E12" s="58">
        <v>0</v>
      </c>
      <c r="F12" s="58">
        <v>0</v>
      </c>
      <c r="G12" s="21" t="s">
        <v>58</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row>
    <row r="13" spans="1:108" ht="12.75" customHeight="1" x14ac:dyDescent="0.2">
      <c r="A13" s="7" t="s">
        <v>87</v>
      </c>
      <c r="B13" s="100" t="s">
        <v>36</v>
      </c>
      <c r="C13" s="95"/>
      <c r="D13" s="10"/>
      <c r="E13" s="58">
        <v>0</v>
      </c>
      <c r="F13" s="58">
        <v>0</v>
      </c>
      <c r="G13" s="21" t="s">
        <v>58</v>
      </c>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row>
    <row r="14" spans="1:108" ht="12.75" customHeight="1" x14ac:dyDescent="0.2">
      <c r="A14" s="7" t="s">
        <v>88</v>
      </c>
      <c r="B14" s="100" t="s">
        <v>37</v>
      </c>
      <c r="C14" s="95"/>
      <c r="D14" s="10"/>
      <c r="E14" s="58">
        <v>0</v>
      </c>
      <c r="F14" s="58">
        <v>0</v>
      </c>
      <c r="G14" s="21" t="s">
        <v>58</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row>
    <row r="15" spans="1:108" ht="12.75" customHeight="1" x14ac:dyDescent="0.2">
      <c r="A15" s="7" t="s">
        <v>89</v>
      </c>
      <c r="B15" s="101" t="s">
        <v>119</v>
      </c>
      <c r="C15" s="89"/>
      <c r="D15" s="80"/>
      <c r="E15" s="59">
        <f>SUM(E12:E14)</f>
        <v>0</v>
      </c>
      <c r="F15" s="59">
        <f>SUM(F12:F14)</f>
        <v>0</v>
      </c>
      <c r="G15" s="112">
        <v>0</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row>
    <row r="16" spans="1:108" s="353" customFormat="1" ht="12.75" customHeight="1" x14ac:dyDescent="0.2">
      <c r="A16" s="347" t="s">
        <v>196</v>
      </c>
      <c r="B16" s="409" t="s">
        <v>197</v>
      </c>
      <c r="C16" s="405"/>
      <c r="D16" s="406"/>
      <c r="E16" s="58">
        <v>0</v>
      </c>
      <c r="F16" s="58">
        <v>0</v>
      </c>
      <c r="G16" s="58">
        <v>0</v>
      </c>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89"/>
      <c r="BJ16" s="389"/>
      <c r="BK16" s="389"/>
      <c r="BL16" s="389"/>
      <c r="BM16" s="389"/>
      <c r="BN16" s="389"/>
      <c r="BO16" s="389"/>
      <c r="BP16" s="389"/>
      <c r="BQ16" s="389"/>
      <c r="BR16" s="389"/>
      <c r="BS16" s="389"/>
      <c r="BT16" s="389"/>
      <c r="BU16" s="389"/>
      <c r="BV16" s="389"/>
      <c r="BW16" s="389"/>
      <c r="BX16" s="389"/>
      <c r="BY16" s="389"/>
      <c r="BZ16" s="389"/>
      <c r="CA16" s="389"/>
      <c r="CB16" s="389"/>
      <c r="CC16" s="389"/>
      <c r="CD16" s="389"/>
      <c r="CE16" s="389"/>
      <c r="CF16" s="389"/>
      <c r="CG16" s="389"/>
      <c r="CH16" s="389"/>
      <c r="CI16" s="389"/>
      <c r="CJ16" s="389"/>
      <c r="CK16" s="389"/>
      <c r="CL16" s="389"/>
      <c r="CM16" s="389"/>
      <c r="CN16" s="389"/>
      <c r="CO16" s="389"/>
      <c r="CP16" s="389"/>
      <c r="CQ16" s="389"/>
      <c r="CR16" s="389"/>
      <c r="CS16" s="389"/>
      <c r="CT16" s="389"/>
      <c r="CU16" s="389"/>
      <c r="CV16" s="389"/>
      <c r="CW16" s="389"/>
      <c r="CX16" s="389"/>
      <c r="CY16" s="389"/>
      <c r="CZ16" s="389"/>
      <c r="DA16" s="389"/>
      <c r="DB16" s="389"/>
      <c r="DC16" s="389"/>
      <c r="DD16" s="389"/>
    </row>
    <row r="17" spans="1:108" ht="12.75" customHeight="1" x14ac:dyDescent="0.2">
      <c r="A17" s="7" t="s">
        <v>67</v>
      </c>
      <c r="B17" s="99" t="s">
        <v>38</v>
      </c>
      <c r="C17" s="95"/>
      <c r="D17" s="10"/>
      <c r="E17" s="54"/>
      <c r="F17" s="54"/>
      <c r="G17" s="5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row>
    <row r="18" spans="1:108" ht="12.75" customHeight="1" x14ac:dyDescent="0.2">
      <c r="A18" s="7" t="s">
        <v>86</v>
      </c>
      <c r="B18" s="100" t="s">
        <v>35</v>
      </c>
      <c r="C18" s="95"/>
      <c r="D18" s="10"/>
      <c r="E18" s="58">
        <v>0</v>
      </c>
      <c r="F18" s="58">
        <v>0</v>
      </c>
      <c r="G18" s="21" t="s">
        <v>58</v>
      </c>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row>
    <row r="19" spans="1:108" ht="12.75" customHeight="1" x14ac:dyDescent="0.2">
      <c r="A19" s="7" t="s">
        <v>87</v>
      </c>
      <c r="B19" s="100" t="s">
        <v>36</v>
      </c>
      <c r="C19" s="95"/>
      <c r="D19" s="10"/>
      <c r="E19" s="58">
        <v>0</v>
      </c>
      <c r="F19" s="58">
        <v>0</v>
      </c>
      <c r="G19" s="21" t="s">
        <v>58</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row>
    <row r="20" spans="1:108" ht="12.75" customHeight="1" x14ac:dyDescent="0.2">
      <c r="A20" s="7" t="s">
        <v>88</v>
      </c>
      <c r="B20" s="100" t="s">
        <v>37</v>
      </c>
      <c r="C20" s="95"/>
      <c r="D20" s="10"/>
      <c r="E20" s="58">
        <v>0</v>
      </c>
      <c r="F20" s="58">
        <v>0</v>
      </c>
      <c r="G20" s="21" t="s">
        <v>58</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row>
    <row r="21" spans="1:108" ht="12.75" customHeight="1" x14ac:dyDescent="0.2">
      <c r="A21" s="7" t="s">
        <v>89</v>
      </c>
      <c r="B21" s="101" t="s">
        <v>39</v>
      </c>
      <c r="C21" s="89"/>
      <c r="D21" s="80"/>
      <c r="E21" s="59">
        <f>SUM(E18:E20)</f>
        <v>0</v>
      </c>
      <c r="F21" s="59">
        <f>SUM(F18:F20)</f>
        <v>0</v>
      </c>
      <c r="G21" s="112">
        <v>0</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row>
    <row r="22" spans="1:108" ht="12.75" customHeight="1" x14ac:dyDescent="0.2">
      <c r="A22" s="347" t="s">
        <v>196</v>
      </c>
      <c r="B22" s="410" t="s">
        <v>198</v>
      </c>
      <c r="C22" s="95"/>
      <c r="D22" s="10"/>
      <c r="E22" s="58">
        <v>0</v>
      </c>
      <c r="F22" s="58">
        <v>0</v>
      </c>
      <c r="G22" s="58">
        <v>0</v>
      </c>
      <c r="H22" s="1"/>
      <c r="I22" s="32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row>
    <row r="23" spans="1:108" ht="12.75" customHeight="1" x14ac:dyDescent="0.2">
      <c r="A23" s="7"/>
      <c r="B23" s="335"/>
      <c r="C23" s="95"/>
      <c r="D23" s="10"/>
      <c r="E23" s="32"/>
      <c r="F23" s="32"/>
      <c r="G23" s="5"/>
      <c r="H23" s="1"/>
      <c r="I23" s="1"/>
      <c r="J23" s="1"/>
      <c r="K23" s="15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row>
    <row r="24" spans="1:108" ht="12.75" customHeight="1" x14ac:dyDescent="0.2">
      <c r="A24" s="7">
        <v>3</v>
      </c>
      <c r="B24" s="158" t="s">
        <v>248</v>
      </c>
      <c r="C24" s="111"/>
      <c r="D24" s="103"/>
      <c r="E24" s="36" t="s">
        <v>1</v>
      </c>
      <c r="F24" s="36" t="s">
        <v>1</v>
      </c>
      <c r="G24" s="36" t="s">
        <v>2</v>
      </c>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row>
    <row r="25" spans="1:108" ht="12.75" customHeight="1" x14ac:dyDescent="0.2">
      <c r="A25" s="347" t="s">
        <v>75</v>
      </c>
      <c r="B25" s="392" t="s">
        <v>199</v>
      </c>
      <c r="C25" s="342"/>
      <c r="D25" s="10"/>
      <c r="E25" s="34"/>
      <c r="F25" s="54"/>
      <c r="G25" s="5"/>
      <c r="H25" s="1"/>
      <c r="I25" s="3"/>
      <c r="J25" s="1"/>
      <c r="K25" s="151"/>
      <c r="L25" s="1"/>
      <c r="M25" s="3"/>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row>
    <row r="26" spans="1:108" ht="12.75" customHeight="1" x14ac:dyDescent="0.2">
      <c r="A26" s="347" t="s">
        <v>86</v>
      </c>
      <c r="B26" s="410" t="s">
        <v>35</v>
      </c>
      <c r="C26" s="343"/>
      <c r="D26" s="10"/>
      <c r="E26" s="58">
        <v>0</v>
      </c>
      <c r="F26" s="58">
        <v>0</v>
      </c>
      <c r="G26" s="21" t="s">
        <v>58</v>
      </c>
      <c r="H26" s="1"/>
      <c r="I26" s="352"/>
      <c r="J26" s="345"/>
      <c r="K26" s="151"/>
      <c r="L26" s="1"/>
      <c r="M26" s="3"/>
      <c r="N26" s="345"/>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row>
    <row r="27" spans="1:108" ht="12.75" customHeight="1" x14ac:dyDescent="0.2">
      <c r="A27" s="347" t="s">
        <v>87</v>
      </c>
      <c r="B27" s="410" t="s">
        <v>36</v>
      </c>
      <c r="C27" s="343"/>
      <c r="D27" s="10"/>
      <c r="E27" s="58">
        <v>0</v>
      </c>
      <c r="F27" s="58">
        <v>0</v>
      </c>
      <c r="G27" s="21" t="s">
        <v>58</v>
      </c>
      <c r="H27" s="1"/>
      <c r="I27" s="3"/>
      <c r="J27" s="345"/>
      <c r="K27" s="151"/>
      <c r="L27" s="1"/>
      <c r="M27" s="3"/>
      <c r="N27" s="345"/>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row>
    <row r="28" spans="1:108" ht="12.75" customHeight="1" x14ac:dyDescent="0.2">
      <c r="A28" s="347" t="s">
        <v>88</v>
      </c>
      <c r="B28" s="410" t="s">
        <v>37</v>
      </c>
      <c r="C28" s="343"/>
      <c r="D28" s="10"/>
      <c r="E28" s="58">
        <v>0</v>
      </c>
      <c r="F28" s="58">
        <v>0</v>
      </c>
      <c r="G28" s="21" t="s">
        <v>58</v>
      </c>
      <c r="H28" s="1"/>
      <c r="I28" s="3"/>
      <c r="J28" s="345"/>
      <c r="K28" s="151"/>
      <c r="L28" s="1"/>
      <c r="M28" s="3"/>
      <c r="N28" s="345"/>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row>
    <row r="29" spans="1:108" ht="12.75" customHeight="1" x14ac:dyDescent="0.2">
      <c r="A29" s="347" t="s">
        <v>76</v>
      </c>
      <c r="B29" s="392" t="s">
        <v>200</v>
      </c>
      <c r="C29" s="344"/>
      <c r="D29" s="10"/>
      <c r="E29" s="56"/>
      <c r="F29" s="56"/>
      <c r="G29" s="57"/>
      <c r="H29" s="1"/>
      <c r="I29" s="3"/>
      <c r="J29" s="1"/>
      <c r="K29" s="151"/>
      <c r="L29" s="1"/>
      <c r="M29" s="3"/>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row>
    <row r="30" spans="1:108" ht="12.75" customHeight="1" x14ac:dyDescent="0.2">
      <c r="A30" s="347" t="s">
        <v>86</v>
      </c>
      <c r="B30" s="410" t="s">
        <v>35</v>
      </c>
      <c r="C30" s="343"/>
      <c r="D30" s="10"/>
      <c r="E30" s="58">
        <v>0</v>
      </c>
      <c r="F30" s="58">
        <v>0</v>
      </c>
      <c r="G30" s="21" t="s">
        <v>58</v>
      </c>
      <c r="H30" s="1"/>
      <c r="I30" s="3"/>
      <c r="J30" s="345"/>
      <c r="K30" s="151"/>
      <c r="L30" s="1"/>
      <c r="M30" s="3"/>
      <c r="N30" s="345"/>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row>
    <row r="31" spans="1:108" ht="12.75" customHeight="1" x14ac:dyDescent="0.2">
      <c r="A31" s="347" t="s">
        <v>87</v>
      </c>
      <c r="B31" s="410" t="s">
        <v>36</v>
      </c>
      <c r="C31" s="343"/>
      <c r="D31" s="10"/>
      <c r="E31" s="58">
        <v>0</v>
      </c>
      <c r="F31" s="58">
        <v>0</v>
      </c>
      <c r="G31" s="21" t="s">
        <v>58</v>
      </c>
      <c r="H31" s="1"/>
      <c r="I31" s="3"/>
      <c r="J31" s="345"/>
      <c r="K31" s="151"/>
      <c r="L31" s="1"/>
      <c r="M31" s="3"/>
      <c r="N31" s="345"/>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row>
    <row r="32" spans="1:108" ht="12.75" customHeight="1" x14ac:dyDescent="0.2">
      <c r="A32" s="347" t="s">
        <v>88</v>
      </c>
      <c r="B32" s="410" t="s">
        <v>37</v>
      </c>
      <c r="C32" s="343"/>
      <c r="D32" s="10"/>
      <c r="E32" s="58">
        <v>0</v>
      </c>
      <c r="F32" s="58">
        <v>0</v>
      </c>
      <c r="G32" s="21" t="s">
        <v>58</v>
      </c>
      <c r="H32" s="1"/>
      <c r="I32" s="3"/>
      <c r="J32" s="345"/>
      <c r="K32" s="151"/>
      <c r="L32" s="1"/>
      <c r="M32" s="3"/>
      <c r="N32" s="345"/>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row>
    <row r="33" spans="1:109" ht="12.75" customHeight="1" x14ac:dyDescent="0.2">
      <c r="A33" s="347" t="s">
        <v>77</v>
      </c>
      <c r="B33" s="392" t="s">
        <v>201</v>
      </c>
      <c r="C33" s="342"/>
      <c r="D33" s="10"/>
      <c r="E33" s="56"/>
      <c r="F33" s="56"/>
      <c r="G33" s="57"/>
      <c r="H33" s="1"/>
      <c r="I33" s="3"/>
      <c r="J33" s="1"/>
      <c r="K33" s="151"/>
      <c r="L33" s="1"/>
      <c r="M33" s="3"/>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row>
    <row r="34" spans="1:109" ht="12.75" customHeight="1" x14ac:dyDescent="0.2">
      <c r="A34" s="347" t="s">
        <v>86</v>
      </c>
      <c r="B34" s="410" t="s">
        <v>35</v>
      </c>
      <c r="C34" s="343"/>
      <c r="D34" s="10"/>
      <c r="E34" s="58">
        <v>0</v>
      </c>
      <c r="F34" s="58">
        <v>0</v>
      </c>
      <c r="G34" s="21" t="s">
        <v>58</v>
      </c>
      <c r="H34" s="1"/>
      <c r="I34" s="3"/>
      <c r="J34" s="345"/>
      <c r="K34" s="151"/>
      <c r="L34" s="1"/>
      <c r="M34" s="3"/>
      <c r="N34" s="345"/>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row>
    <row r="35" spans="1:109" ht="12.75" customHeight="1" x14ac:dyDescent="0.2">
      <c r="A35" s="347" t="s">
        <v>87</v>
      </c>
      <c r="B35" s="410" t="s">
        <v>36</v>
      </c>
      <c r="C35" s="343"/>
      <c r="D35" s="10"/>
      <c r="E35" s="58">
        <v>0</v>
      </c>
      <c r="F35" s="58">
        <v>0</v>
      </c>
      <c r="G35" s="21" t="s">
        <v>58</v>
      </c>
      <c r="H35" s="1"/>
      <c r="I35" s="3"/>
      <c r="J35" s="345"/>
      <c r="K35" s="151"/>
      <c r="L35" s="1"/>
      <c r="M35" s="3"/>
      <c r="N35" s="345"/>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row>
    <row r="36" spans="1:109" ht="12.75" customHeight="1" x14ac:dyDescent="0.2">
      <c r="A36" s="347" t="s">
        <v>88</v>
      </c>
      <c r="B36" s="410" t="s">
        <v>37</v>
      </c>
      <c r="C36" s="343"/>
      <c r="D36" s="10"/>
      <c r="E36" s="58">
        <v>0</v>
      </c>
      <c r="F36" s="58">
        <v>0</v>
      </c>
      <c r="G36" s="21" t="s">
        <v>58</v>
      </c>
      <c r="H36" s="1"/>
      <c r="I36" s="3"/>
      <c r="J36" s="345"/>
      <c r="K36" s="151"/>
      <c r="L36" s="1"/>
      <c r="M36" s="3"/>
      <c r="N36" s="345"/>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row>
    <row r="37" spans="1:109" ht="12.75" customHeight="1" x14ac:dyDescent="0.2">
      <c r="A37" s="7" t="s">
        <v>78</v>
      </c>
      <c r="B37" s="351" t="s">
        <v>206</v>
      </c>
      <c r="C37" s="98"/>
      <c r="D37" s="104"/>
      <c r="E37" s="59">
        <f>SUM(E26:E28,E30:E32,E34:E36)</f>
        <v>0</v>
      </c>
      <c r="F37" s="59">
        <f>SUM(F26:F28,F30:F32,F34:F36)</f>
        <v>0</v>
      </c>
      <c r="G37" s="112">
        <v>0</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row>
    <row r="38" spans="1:109" ht="12.75" customHeight="1" x14ac:dyDescent="0.2">
      <c r="A38" s="7" t="s">
        <v>79</v>
      </c>
      <c r="B38" s="77" t="s">
        <v>82</v>
      </c>
      <c r="C38" s="95"/>
      <c r="D38" s="10"/>
      <c r="E38" s="58">
        <v>0</v>
      </c>
      <c r="F38" s="58">
        <v>0</v>
      </c>
      <c r="G38" s="21" t="s">
        <v>58</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row>
    <row r="39" spans="1:109" ht="12.75" customHeight="1" x14ac:dyDescent="0.2">
      <c r="A39" s="7" t="s">
        <v>80</v>
      </c>
      <c r="B39" s="351" t="s">
        <v>207</v>
      </c>
      <c r="C39" s="98"/>
      <c r="D39" s="104"/>
      <c r="E39" s="59">
        <f>SUM(E37:E38)</f>
        <v>0</v>
      </c>
      <c r="F39" s="59">
        <f>SUM(F37:F38)</f>
        <v>0</v>
      </c>
      <c r="G39" s="176" t="s">
        <v>58</v>
      </c>
      <c r="H39" s="1"/>
      <c r="I39" s="1"/>
      <c r="J39" s="328"/>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row>
    <row r="40" spans="1:109" ht="12.75" customHeight="1" x14ac:dyDescent="0.2">
      <c r="A40" s="7" t="s">
        <v>92</v>
      </c>
      <c r="B40" s="102" t="s">
        <v>94</v>
      </c>
      <c r="C40" s="95"/>
      <c r="D40" s="10"/>
      <c r="E40" s="58">
        <v>0</v>
      </c>
      <c r="F40" s="58">
        <v>0</v>
      </c>
      <c r="G40" s="21" t="s">
        <v>58</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row>
    <row r="41" spans="1:109" ht="12.75" customHeight="1" x14ac:dyDescent="0.2">
      <c r="A41" s="7"/>
      <c r="B41" s="9"/>
      <c r="C41" s="95"/>
      <c r="D41" s="10"/>
      <c r="E41" s="4"/>
      <c r="F41" s="4"/>
      <c r="G41" s="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row>
    <row r="42" spans="1:109" ht="16.5" customHeight="1" x14ac:dyDescent="0.2">
      <c r="A42" s="6"/>
      <c r="B42" s="40"/>
      <c r="C42" s="442" t="s">
        <v>3</v>
      </c>
      <c r="D42" s="442" t="s">
        <v>95</v>
      </c>
      <c r="E42" s="442" t="s">
        <v>128</v>
      </c>
      <c r="F42" s="442" t="s">
        <v>96</v>
      </c>
      <c r="G42" s="442" t="s">
        <v>97</v>
      </c>
      <c r="H42" s="442" t="s">
        <v>98</v>
      </c>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row>
    <row r="43" spans="1:109" ht="16.5" customHeight="1" x14ac:dyDescent="0.2">
      <c r="A43" s="38"/>
      <c r="B43" s="41"/>
      <c r="C43" s="443"/>
      <c r="D43" s="443"/>
      <c r="E43" s="443"/>
      <c r="F43" s="443"/>
      <c r="G43" s="443"/>
      <c r="H43" s="443"/>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row>
    <row r="44" spans="1:109" ht="16.5" customHeight="1" x14ac:dyDescent="0.2">
      <c r="A44" s="38"/>
      <c r="B44" s="41"/>
      <c r="C44" s="443"/>
      <c r="D44" s="443"/>
      <c r="E44" s="443"/>
      <c r="F44" s="443"/>
      <c r="G44" s="443"/>
      <c r="H44" s="443"/>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row>
    <row r="45" spans="1:109" ht="16.5" customHeight="1" x14ac:dyDescent="0.2">
      <c r="A45" s="7">
        <v>4</v>
      </c>
      <c r="B45" s="64" t="s">
        <v>127</v>
      </c>
      <c r="C45" s="444"/>
      <c r="D45" s="444"/>
      <c r="E45" s="444"/>
      <c r="F45" s="444"/>
      <c r="G45" s="444"/>
      <c r="H45" s="444"/>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row>
    <row r="46" spans="1:109" ht="12.75" customHeight="1" x14ac:dyDescent="0.2">
      <c r="A46" s="347" t="s">
        <v>90</v>
      </c>
      <c r="B46" s="161" t="s">
        <v>192</v>
      </c>
      <c r="C46" s="60"/>
      <c r="D46" s="60"/>
      <c r="E46" s="60"/>
      <c r="F46" s="60"/>
      <c r="G46" s="60"/>
      <c r="H46" s="6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row>
    <row r="47" spans="1:109" ht="12.75" customHeight="1" x14ac:dyDescent="0.2">
      <c r="A47" s="7" t="s">
        <v>86</v>
      </c>
      <c r="B47" s="67" t="s">
        <v>264</v>
      </c>
      <c r="C47" s="58">
        <v>0</v>
      </c>
      <c r="D47" s="58">
        <v>0</v>
      </c>
      <c r="E47" s="58">
        <v>0</v>
      </c>
      <c r="F47" s="58">
        <v>0</v>
      </c>
      <c r="G47" s="58">
        <v>0</v>
      </c>
      <c r="H47" s="58">
        <v>0</v>
      </c>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row>
    <row r="48" spans="1:109" ht="12.75" customHeight="1" x14ac:dyDescent="0.2">
      <c r="A48" s="7" t="s">
        <v>87</v>
      </c>
      <c r="B48" s="67" t="s">
        <v>265</v>
      </c>
      <c r="C48" s="58">
        <v>0</v>
      </c>
      <c r="D48" s="58">
        <v>0</v>
      </c>
      <c r="E48" s="58">
        <v>0</v>
      </c>
      <c r="F48" s="58">
        <v>0</v>
      </c>
      <c r="G48" s="58">
        <v>0</v>
      </c>
      <c r="H48" s="58">
        <v>0</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row>
    <row r="49" spans="1:109" ht="12.75" customHeight="1" x14ac:dyDescent="0.2">
      <c r="A49" s="7" t="s">
        <v>88</v>
      </c>
      <c r="B49" s="67" t="s">
        <v>44</v>
      </c>
      <c r="C49" s="58">
        <v>0</v>
      </c>
      <c r="D49" s="58">
        <v>0</v>
      </c>
      <c r="E49" s="58">
        <v>0</v>
      </c>
      <c r="F49" s="58">
        <v>0</v>
      </c>
      <c r="G49" s="58">
        <v>0</v>
      </c>
      <c r="H49" s="58">
        <v>0</v>
      </c>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row>
    <row r="50" spans="1:109" ht="12.75" customHeight="1" x14ac:dyDescent="0.2">
      <c r="A50" s="347" t="s">
        <v>89</v>
      </c>
      <c r="B50" s="348" t="s">
        <v>45</v>
      </c>
      <c r="C50" s="349">
        <v>0</v>
      </c>
      <c r="D50" s="349">
        <v>0</v>
      </c>
      <c r="E50" s="349">
        <v>0</v>
      </c>
      <c r="F50" s="349">
        <v>0</v>
      </c>
      <c r="G50" s="349">
        <v>0</v>
      </c>
      <c r="H50" s="349">
        <v>0</v>
      </c>
      <c r="I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row>
    <row r="51" spans="1:109" ht="12.75" customHeight="1" x14ac:dyDescent="0.2">
      <c r="A51" s="347" t="s">
        <v>196</v>
      </c>
      <c r="B51" s="348" t="s">
        <v>202</v>
      </c>
      <c r="C51" s="349">
        <v>0</v>
      </c>
      <c r="D51" s="349">
        <v>0</v>
      </c>
      <c r="E51" s="349">
        <v>0</v>
      </c>
      <c r="F51" s="349">
        <v>0</v>
      </c>
      <c r="G51" s="349">
        <v>0</v>
      </c>
      <c r="H51" s="349">
        <v>0</v>
      </c>
      <c r="I51" s="1"/>
      <c r="J51" s="328"/>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row>
    <row r="52" spans="1:109" ht="12.75" customHeight="1" x14ac:dyDescent="0.2">
      <c r="A52" s="347" t="s">
        <v>91</v>
      </c>
      <c r="B52" s="403" t="s">
        <v>135</v>
      </c>
      <c r="C52" s="62"/>
      <c r="D52" s="62"/>
      <c r="E52" s="62"/>
      <c r="F52" s="62"/>
      <c r="G52" s="62"/>
      <c r="H52" s="63"/>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row>
    <row r="53" spans="1:109" ht="12.75" customHeight="1" x14ac:dyDescent="0.2">
      <c r="A53" s="347" t="s">
        <v>86</v>
      </c>
      <c r="B53" s="348" t="s">
        <v>264</v>
      </c>
      <c r="C53" s="58">
        <v>0</v>
      </c>
      <c r="D53" s="58">
        <v>0</v>
      </c>
      <c r="E53" s="58">
        <v>0</v>
      </c>
      <c r="F53" s="58">
        <v>0</v>
      </c>
      <c r="G53" s="58">
        <v>0</v>
      </c>
      <c r="H53" s="58">
        <v>0</v>
      </c>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row>
    <row r="54" spans="1:109" ht="12.75" customHeight="1" x14ac:dyDescent="0.2">
      <c r="A54" s="347" t="s">
        <v>87</v>
      </c>
      <c r="B54" s="348" t="s">
        <v>265</v>
      </c>
      <c r="C54" s="58">
        <v>0</v>
      </c>
      <c r="D54" s="58">
        <v>0</v>
      </c>
      <c r="E54" s="58">
        <v>0</v>
      </c>
      <c r="F54" s="58">
        <v>0</v>
      </c>
      <c r="G54" s="58">
        <v>0</v>
      </c>
      <c r="H54" s="58">
        <v>0</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row>
    <row r="55" spans="1:109" ht="12.75" customHeight="1" x14ac:dyDescent="0.2">
      <c r="A55" s="347" t="s">
        <v>88</v>
      </c>
      <c r="B55" s="348" t="s">
        <v>44</v>
      </c>
      <c r="C55" s="58">
        <v>0</v>
      </c>
      <c r="D55" s="58">
        <v>0</v>
      </c>
      <c r="E55" s="58">
        <v>0</v>
      </c>
      <c r="F55" s="58">
        <v>0</v>
      </c>
      <c r="G55" s="58">
        <v>0</v>
      </c>
      <c r="H55" s="58">
        <v>0</v>
      </c>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row>
    <row r="56" spans="1:109" ht="12.75" customHeight="1" x14ac:dyDescent="0.2">
      <c r="A56" s="347" t="s">
        <v>89</v>
      </c>
      <c r="B56" s="348" t="s">
        <v>45</v>
      </c>
      <c r="C56" s="58">
        <v>0</v>
      </c>
      <c r="D56" s="58">
        <v>0</v>
      </c>
      <c r="E56" s="58">
        <v>0</v>
      </c>
      <c r="F56" s="58">
        <v>0</v>
      </c>
      <c r="G56" s="58">
        <v>0</v>
      </c>
      <c r="H56" s="58">
        <v>0</v>
      </c>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row>
    <row r="57" spans="1:109" ht="12.75" customHeight="1" x14ac:dyDescent="0.2">
      <c r="A57" s="347" t="s">
        <v>196</v>
      </c>
      <c r="B57" s="348" t="s">
        <v>202</v>
      </c>
      <c r="C57" s="349">
        <v>0</v>
      </c>
      <c r="D57" s="349">
        <v>0</v>
      </c>
      <c r="E57" s="349">
        <v>0</v>
      </c>
      <c r="F57" s="349">
        <v>0</v>
      </c>
      <c r="G57" s="349">
        <v>0</v>
      </c>
      <c r="H57" s="349">
        <v>0</v>
      </c>
      <c r="I57" s="1"/>
      <c r="J57" s="328"/>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row>
    <row r="58" spans="1:109"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row>
    <row r="59" spans="1:109"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row>
    <row r="60" spans="1:109"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row>
    <row r="61" spans="1:109" ht="12.75" customHeight="1" x14ac:dyDescent="0.2">
      <c r="A61" s="1"/>
      <c r="B61" s="328"/>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row>
    <row r="62" spans="1:109" ht="12.75" customHeight="1" x14ac:dyDescent="0.2">
      <c r="A62" s="1"/>
      <c r="B62" s="340"/>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row>
    <row r="63" spans="1:109" ht="12.75" customHeight="1" x14ac:dyDescent="0.2">
      <c r="A63" s="1"/>
      <c r="B63" s="34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row>
    <row r="64" spans="1:109" ht="12.75" customHeight="1" x14ac:dyDescent="0.2">
      <c r="A64" s="1"/>
      <c r="B64" s="328"/>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row>
    <row r="65" spans="1:109" ht="12.75" customHeight="1" x14ac:dyDescent="0.2">
      <c r="A65" s="1"/>
      <c r="B65" s="328"/>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row>
    <row r="66" spans="1:109" ht="12.75" customHeight="1" x14ac:dyDescent="0.2">
      <c r="A66" s="1"/>
      <c r="B66" s="328"/>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row>
    <row r="67" spans="1:109" ht="12.75" customHeight="1" x14ac:dyDescent="0.2">
      <c r="A67" s="1"/>
      <c r="B67" s="328"/>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row>
    <row r="68" spans="1:109" ht="12.75" customHeight="1" x14ac:dyDescent="0.2">
      <c r="A68" s="1"/>
      <c r="B68" s="328"/>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row>
    <row r="69" spans="1:109" ht="12.75" customHeight="1" x14ac:dyDescent="0.2">
      <c r="A69" s="1"/>
      <c r="B69" s="328"/>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row>
    <row r="70" spans="1:109" ht="12.75" customHeight="1" x14ac:dyDescent="0.2">
      <c r="A70" s="1"/>
      <c r="B70" s="328"/>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row>
    <row r="71" spans="1:109"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row>
    <row r="72" spans="1:109"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row>
    <row r="73" spans="1:109"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row>
    <row r="74" spans="1:109"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row>
    <row r="75" spans="1:109"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row>
    <row r="76" spans="1:109"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row>
    <row r="77" spans="1:109"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row>
    <row r="78" spans="1:109"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row>
    <row r="79" spans="1:109"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row>
    <row r="80" spans="1:109"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row>
    <row r="81" spans="1:109"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row>
    <row r="82" spans="1:109"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row>
    <row r="83" spans="1:109"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row>
    <row r="84" spans="1:109"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row>
    <row r="85" spans="1:109"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row>
    <row r="86" spans="1:109"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row>
    <row r="87" spans="1:109"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row>
    <row r="88" spans="1:109"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row>
    <row r="89" spans="1:109"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row>
    <row r="90" spans="1:109"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row>
    <row r="91" spans="1:109"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row>
    <row r="92" spans="1:109"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row>
    <row r="93" spans="1:109"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row>
    <row r="94" spans="1:109"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row>
    <row r="95" spans="1:109"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row>
    <row r="96" spans="1:109"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row>
    <row r="97" spans="1:109"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row>
    <row r="98" spans="1:109"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row>
    <row r="99" spans="1:109"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row>
    <row r="100" spans="1:109"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row>
    <row r="101" spans="1:109"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row>
    <row r="102" spans="1:109"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row>
    <row r="103" spans="1:109"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row>
    <row r="104" spans="1:109"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row>
    <row r="105" spans="1:109"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row>
    <row r="106" spans="1:109"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row>
    <row r="107" spans="1:109"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row>
    <row r="108" spans="1:109"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row>
    <row r="109" spans="1:109"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row>
    <row r="110" spans="1:109"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row>
    <row r="111" spans="1:109"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row>
    <row r="112" spans="1:109"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row>
    <row r="113" spans="1:109"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row>
    <row r="114" spans="1:109"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row>
    <row r="115" spans="1:109"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row>
    <row r="116" spans="1:109"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row>
    <row r="117" spans="1:109"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row>
    <row r="118" spans="1:109"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row>
    <row r="119" spans="1:109"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row>
    <row r="120" spans="1:109"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row>
    <row r="121" spans="1:109"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row>
    <row r="122" spans="1:109"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row>
    <row r="123" spans="1:109"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row>
    <row r="124" spans="1:109"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row>
    <row r="125" spans="1:109"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row>
    <row r="126" spans="1:109"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row>
    <row r="127" spans="1:109"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row>
    <row r="128" spans="1:109"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row>
    <row r="129" spans="1:109"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row>
    <row r="130" spans="1:109"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row>
    <row r="131" spans="1:109"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row>
    <row r="132" spans="1:109"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row>
    <row r="133" spans="1:109"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row>
    <row r="134" spans="1:109"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row>
    <row r="135" spans="1:109"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row>
    <row r="136" spans="1:109"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row>
    <row r="137" spans="1:109"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row>
    <row r="138" spans="1:109"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row>
    <row r="139" spans="1:109"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row>
    <row r="140" spans="1:109"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row>
    <row r="141" spans="1:109"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row>
    <row r="142" spans="1:109"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row>
    <row r="143" spans="1:109"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row>
    <row r="144" spans="1:109"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row>
    <row r="145" spans="1:109"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row>
    <row r="146" spans="1:109"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row>
    <row r="147" spans="1:109"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row>
    <row r="148" spans="1:109"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row>
    <row r="149" spans="1:109"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row>
    <row r="150" spans="1:109"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row>
    <row r="151" spans="1:109"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row>
    <row r="152" spans="1:109"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row>
    <row r="153" spans="1:109"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row>
    <row r="154" spans="1:109"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row>
    <row r="155" spans="1:109"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row>
    <row r="156" spans="1:109"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row>
    <row r="157" spans="1:109"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row>
    <row r="158" spans="1:109"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row>
    <row r="159" spans="1:109"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row>
    <row r="160" spans="1:109"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row>
    <row r="161" spans="1:109"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row>
    <row r="162" spans="1:109"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row>
    <row r="163" spans="1:109"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row>
    <row r="164" spans="1:109"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row>
    <row r="165" spans="1:109"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row>
    <row r="166" spans="1:109"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row>
    <row r="167" spans="1:109"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row>
    <row r="168" spans="1:109"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row>
    <row r="169" spans="1:109"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row>
    <row r="170" spans="1:109"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row>
    <row r="171" spans="1:109"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row>
    <row r="172" spans="1:109"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row>
    <row r="173" spans="1:109"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row>
    <row r="174" spans="1:109"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row>
    <row r="175" spans="1:109"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row>
    <row r="176" spans="1:109"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row>
    <row r="177" spans="1:109"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row>
    <row r="178" spans="1:109"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row>
    <row r="179" spans="1:109"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row>
    <row r="180" spans="1:109"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row>
    <row r="181" spans="1:109"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row>
    <row r="182" spans="1:109"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row>
    <row r="183" spans="1:109"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row>
    <row r="184" spans="1:109"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row>
    <row r="185" spans="1:109"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row>
    <row r="186" spans="1:109"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row>
    <row r="187" spans="1:109"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row>
    <row r="188" spans="1:109"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row>
    <row r="189" spans="1:109"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row>
    <row r="190" spans="1:109"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row>
    <row r="191" spans="1:109"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row>
    <row r="192" spans="1:109"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row>
    <row r="193" spans="1:109"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row>
    <row r="194" spans="1:109"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row>
    <row r="195" spans="1:109"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row>
    <row r="196" spans="1:109"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row>
    <row r="197" spans="1:109"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row>
    <row r="198" spans="1:109"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row>
    <row r="199" spans="1:109"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row>
    <row r="200" spans="1:109"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row>
    <row r="201" spans="1:109"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row>
    <row r="202" spans="1:109"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row>
    <row r="203" spans="1:109"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row>
    <row r="204" spans="1:109"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row>
    <row r="205" spans="1:109"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row>
    <row r="206" spans="1:109"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row>
    <row r="207" spans="1:109"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row>
    <row r="208" spans="1:109"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row>
    <row r="209" spans="1:109"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row>
    <row r="210" spans="1:109"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row>
    <row r="211" spans="1:109"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row>
    <row r="212" spans="1:109"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row>
    <row r="213" spans="1:109"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row>
    <row r="214" spans="1:109"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row>
    <row r="215" spans="1:109"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row>
    <row r="216" spans="1:109"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row>
    <row r="217" spans="1:109"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row>
    <row r="218" spans="1:109"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row>
    <row r="219" spans="1:109"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row>
    <row r="220" spans="1:109"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row>
    <row r="221" spans="1:109"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row>
    <row r="222" spans="1:109"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row>
    <row r="223" spans="1:109"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row>
    <row r="224" spans="1:109"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row>
    <row r="225" spans="1:109"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row>
    <row r="226" spans="1:109"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row>
    <row r="227" spans="1:109"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row>
    <row r="228" spans="1:109"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row>
    <row r="229" spans="1:109"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row>
    <row r="230" spans="1:109"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row>
    <row r="231" spans="1:109"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row>
    <row r="232" spans="1:109"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row>
    <row r="233" spans="1:109"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row>
    <row r="234" spans="1:109"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row>
    <row r="235" spans="1:109"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row>
    <row r="236" spans="1:109"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row>
    <row r="237" spans="1:109"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row>
    <row r="238" spans="1:109"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row>
    <row r="239" spans="1:109"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row>
    <row r="240" spans="1:109"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row>
    <row r="241" spans="1:109"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row>
    <row r="242" spans="1:109"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row>
    <row r="243" spans="1:109"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row>
    <row r="244" spans="1:109"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row>
    <row r="245" spans="1:109"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row>
    <row r="246" spans="1:109"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row>
    <row r="247" spans="1:109"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row>
    <row r="248" spans="1:109"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row>
    <row r="249" spans="1:109"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row>
    <row r="250" spans="1:109"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row>
    <row r="251" spans="1:109"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row>
    <row r="252" spans="1:109"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row>
    <row r="253" spans="1:109"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row>
    <row r="254" spans="1:109"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row>
    <row r="255" spans="1:109"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row>
    <row r="256" spans="1:109"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row>
    <row r="257" spans="1:109"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row>
    <row r="258" spans="1:109"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row>
    <row r="259" spans="1:109"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row>
    <row r="260" spans="1:109"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row>
    <row r="261" spans="1:109"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row>
    <row r="262" spans="1:109"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row>
    <row r="263" spans="1:109"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row>
    <row r="264" spans="1:109"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row>
    <row r="265" spans="1:109"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row>
    <row r="266" spans="1:109"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row>
    <row r="267" spans="1:109"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row>
    <row r="268" spans="1:109"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row>
    <row r="269" spans="1:109"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row>
    <row r="270" spans="1:109"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row>
    <row r="271" spans="1:109"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row>
    <row r="272" spans="1:109"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row>
    <row r="273" spans="1:109"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row>
    <row r="274" spans="1:109"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row>
    <row r="275" spans="1:109"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row>
    <row r="276" spans="1:109"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row>
    <row r="277" spans="1:109"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row>
    <row r="278" spans="1:109"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row>
    <row r="279" spans="1:109"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row>
    <row r="280" spans="1:109"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row>
    <row r="281" spans="1:109"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row>
    <row r="282" spans="1:109"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row>
    <row r="283" spans="1:109"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row>
    <row r="284" spans="1:109"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row>
    <row r="285" spans="1:109"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row>
    <row r="286" spans="1:109"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row>
    <row r="287" spans="1:109"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row>
    <row r="288" spans="1:109"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row>
    <row r="289" spans="1:109"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row>
    <row r="290" spans="1:109"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row>
    <row r="291" spans="1:109"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row>
    <row r="292" spans="1:109"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row>
    <row r="293" spans="1:109"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row>
    <row r="294" spans="1:109"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row>
    <row r="295" spans="1:109"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row>
    <row r="296" spans="1:109"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row>
    <row r="297" spans="1:109"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row>
    <row r="298" spans="1:109"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row>
    <row r="299" spans="1:109"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row>
    <row r="300" spans="1:109"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row>
    <row r="301" spans="1:109"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row>
    <row r="302" spans="1:109"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row>
    <row r="303" spans="1:109"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row>
    <row r="304" spans="1:109"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row>
    <row r="305" spans="1:109"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row>
    <row r="306" spans="1:109"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row>
    <row r="307" spans="1:109"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row>
    <row r="308" spans="1:109"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row>
    <row r="309" spans="1:109"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row>
    <row r="310" spans="1:109"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row>
    <row r="311" spans="1:109"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row>
    <row r="312" spans="1:109"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row>
    <row r="313" spans="1:109"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row>
    <row r="314" spans="1:109"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row>
    <row r="315" spans="1:109"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row>
    <row r="316" spans="1:109"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row>
    <row r="317" spans="1:109"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row>
    <row r="318" spans="1:109"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row>
    <row r="319" spans="1:109"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row>
    <row r="320" spans="1:109"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row>
    <row r="321" spans="1:109"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row>
    <row r="322" spans="1:109"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row>
    <row r="323" spans="1:109"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row>
    <row r="324" spans="1:109"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row>
    <row r="325" spans="1:109"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row>
    <row r="326" spans="1:109"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row>
    <row r="327" spans="1:109"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row>
    <row r="328" spans="1:109"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row>
    <row r="329" spans="1:109"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row>
    <row r="330" spans="1:109"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row>
    <row r="331" spans="1:109"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row>
    <row r="332" spans="1:109"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row>
    <row r="333" spans="1:109"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row>
    <row r="334" spans="1:109"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row>
    <row r="335" spans="1:109"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row>
    <row r="336" spans="1:109"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row>
    <row r="337" spans="1:109"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row>
    <row r="338" spans="1:109"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row>
    <row r="339" spans="1:109"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row>
    <row r="340" spans="1:109"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row>
    <row r="341" spans="1:109"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row>
    <row r="342" spans="1:109"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row>
    <row r="343" spans="1:109"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row>
    <row r="344" spans="1:109"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row>
    <row r="345" spans="1:109"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row>
    <row r="346" spans="1:109"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row>
    <row r="347" spans="1:109"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row>
    <row r="348" spans="1:109"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row>
    <row r="349" spans="1:109"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row>
    <row r="350" spans="1:109"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row>
    <row r="351" spans="1:109"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row>
    <row r="352" spans="1:109"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row>
    <row r="353" spans="1:109"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row>
    <row r="354" spans="1:109"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row>
    <row r="355" spans="1:109"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row>
    <row r="356" spans="1:109"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row>
    <row r="357" spans="1:109"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row>
    <row r="358" spans="1:109"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row>
    <row r="359" spans="1:109"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row>
    <row r="360" spans="1:109"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row>
    <row r="361" spans="1:109"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row>
    <row r="362" spans="1:109"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row>
    <row r="363" spans="1:109"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row>
    <row r="364" spans="1:109"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row>
    <row r="365" spans="1:109"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row>
    <row r="366" spans="1:109"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row>
    <row r="367" spans="1:109"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row>
    <row r="368" spans="1:109"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row>
    <row r="369" spans="1:109"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row>
    <row r="370" spans="1:109"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row>
    <row r="371" spans="1:109"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row>
    <row r="372" spans="1:109"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row>
    <row r="373" spans="1:109"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row>
    <row r="374" spans="1:109"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row>
    <row r="375" spans="1:109"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row>
    <row r="376" spans="1:109"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row>
    <row r="377" spans="1:109"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row>
    <row r="378" spans="1:109"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row>
    <row r="379" spans="1:109"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row>
    <row r="380" spans="1:109"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row>
    <row r="381" spans="1:109"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row>
    <row r="382" spans="1:109"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row>
    <row r="383" spans="1:109"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row>
    <row r="384" spans="1:109"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row>
    <row r="385" spans="1:109"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row>
    <row r="386" spans="1:109"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row>
    <row r="387" spans="1:109"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row>
    <row r="388" spans="1:109"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row>
    <row r="389" spans="1:109"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row>
    <row r="390" spans="1:109"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row>
    <row r="391" spans="1:109"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row>
    <row r="392" spans="1:109"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row>
    <row r="393" spans="1:109"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row>
    <row r="394" spans="1:109"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row>
    <row r="395" spans="1:109"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row>
    <row r="396" spans="1:109"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row>
    <row r="397" spans="1:109"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row>
    <row r="398" spans="1:109"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row>
    <row r="399" spans="1:109"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row>
    <row r="400" spans="1:109"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row>
    <row r="401" spans="1:109"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row>
    <row r="402" spans="1:109"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row>
    <row r="403" spans="1:109"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row>
    <row r="404" spans="1:109"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row>
    <row r="405" spans="1:109"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row>
    <row r="406" spans="1:109"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row>
    <row r="407" spans="1:109"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row>
    <row r="408" spans="1:109"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row>
    <row r="409" spans="1:109"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row>
    <row r="410" spans="1:109"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row>
    <row r="411" spans="1:109"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row>
    <row r="412" spans="1:109"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row>
    <row r="413" spans="1:109"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row>
    <row r="414" spans="1:109"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row>
    <row r="415" spans="1:109"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row>
    <row r="416" spans="1:109"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row>
    <row r="417" spans="1:109"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row>
    <row r="418" spans="1:109"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row>
    <row r="419" spans="1:109"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row>
    <row r="420" spans="1:109"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row>
    <row r="421" spans="1:109"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row>
    <row r="422" spans="1:109"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row>
    <row r="423" spans="1:109"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row>
    <row r="424" spans="1:109"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row>
    <row r="425" spans="1:109"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row>
    <row r="426" spans="1:109"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row>
    <row r="427" spans="1:109"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row>
    <row r="428" spans="1:109"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row>
    <row r="429" spans="1:109"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row>
    <row r="430" spans="1:109"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row>
    <row r="431" spans="1:109"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row>
    <row r="432" spans="1:109"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row>
    <row r="433" spans="1:109"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row>
    <row r="434" spans="1:109"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row>
    <row r="435" spans="1:109"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row>
    <row r="436" spans="1:109"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row>
    <row r="437" spans="1:109"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row>
    <row r="438" spans="1:109"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row>
    <row r="439" spans="1:109"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row>
    <row r="440" spans="1:109"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row>
    <row r="441" spans="1:109"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row>
    <row r="442" spans="1:109"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row>
    <row r="443" spans="1:109"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row>
    <row r="444" spans="1:109"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row>
    <row r="445" spans="1:109"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row>
    <row r="446" spans="1:109"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row>
    <row r="447" spans="1:109"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row>
    <row r="448" spans="1:109"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row>
    <row r="449" spans="1:109"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row>
    <row r="450" spans="1:109"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row>
    <row r="451" spans="1:109"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row>
    <row r="452" spans="1:109"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row>
    <row r="453" spans="1:109"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row>
    <row r="454" spans="1:109"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row>
    <row r="455" spans="1:109"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row>
    <row r="456" spans="1:109"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row>
    <row r="457" spans="1:109"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row>
    <row r="458" spans="1:109"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row>
    <row r="459" spans="1:109"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row>
    <row r="460" spans="1:109"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row>
    <row r="461" spans="1:109"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row>
    <row r="462" spans="1:109"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row>
    <row r="463" spans="1:109"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row>
    <row r="464" spans="1:109"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row>
    <row r="465" spans="1:109"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row>
    <row r="466" spans="1:109"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row>
    <row r="467" spans="1:109"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row>
    <row r="468" spans="1:109"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row>
    <row r="469" spans="1:109"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row>
    <row r="470" spans="1:109"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row>
    <row r="471" spans="1:109"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row>
    <row r="472" spans="1:109"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row>
    <row r="473" spans="1:109"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row>
    <row r="474" spans="1:109"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row>
    <row r="475" spans="1:109"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row>
    <row r="476" spans="1:109"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row>
    <row r="477" spans="1:109"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row>
    <row r="478" spans="1:109"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row>
    <row r="479" spans="1:109"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row>
    <row r="480" spans="1:109"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row>
    <row r="481" spans="1:109"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row>
    <row r="482" spans="1:109"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row>
    <row r="483" spans="1:109"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row>
    <row r="484" spans="1:109"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row>
    <row r="485" spans="1:109"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row>
    <row r="486" spans="1:109"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row>
    <row r="487" spans="1:109"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row>
    <row r="488" spans="1:109"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row>
    <row r="489" spans="1:109"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row>
    <row r="490" spans="1:109"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row>
    <row r="491" spans="1:109"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row>
    <row r="492" spans="1:109"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row>
    <row r="493" spans="1:109"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row>
    <row r="494" spans="1:109"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row>
    <row r="495" spans="1:109"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row>
    <row r="496" spans="1:109"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row>
    <row r="497" spans="1:109"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row>
    <row r="498" spans="1:109"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row>
    <row r="499" spans="1:109"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row>
    <row r="500" spans="1:109"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row>
    <row r="501" spans="1:109"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row>
    <row r="502" spans="1:109"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row>
    <row r="503" spans="1:109"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row>
    <row r="504" spans="1:109"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row>
    <row r="505" spans="1:109"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row>
    <row r="506" spans="1:109"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row>
    <row r="507" spans="1:109"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row>
    <row r="508" spans="1:109"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row>
    <row r="509" spans="1:109"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row>
    <row r="510" spans="1:109"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row>
    <row r="511" spans="1:109"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row>
    <row r="512" spans="1:109"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row>
    <row r="513" spans="1:109"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row>
    <row r="514" spans="1:109"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row>
    <row r="515" spans="1:109"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row>
    <row r="516" spans="1:109"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row>
    <row r="517" spans="1:109"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row>
    <row r="518" spans="1:109"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row>
    <row r="519" spans="1:109"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row>
    <row r="520" spans="1:109"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row>
    <row r="521" spans="1:109"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row>
    <row r="522" spans="1:109"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row>
    <row r="523" spans="1:109"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row>
    <row r="524" spans="1:109"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row>
    <row r="525" spans="1:109"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row>
    <row r="526" spans="1:109"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row>
    <row r="527" spans="1:109"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row>
    <row r="528" spans="1:109"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row>
    <row r="529" spans="1:109"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row>
    <row r="530" spans="1:109"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row>
    <row r="531" spans="1:109"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row>
    <row r="532" spans="1:109"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row>
    <row r="533" spans="1:109"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row>
    <row r="534" spans="1:109"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row>
    <row r="535" spans="1:109"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row>
    <row r="536" spans="1:109"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row>
    <row r="537" spans="1:109"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row>
    <row r="538" spans="1:109"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row>
    <row r="539" spans="1:109"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row>
    <row r="540" spans="1:109"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row>
    <row r="541" spans="1:109"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row>
    <row r="542" spans="1:109"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row>
    <row r="543" spans="1:109"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row>
    <row r="544" spans="1:109"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row>
    <row r="545" spans="1:109"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row>
    <row r="546" spans="1:109"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row>
    <row r="547" spans="1:109"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row>
    <row r="548" spans="1:109"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row>
    <row r="549" spans="1:109"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row>
    <row r="550" spans="1:109"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row>
    <row r="551" spans="1:109"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row>
    <row r="552" spans="1:109"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row>
    <row r="553" spans="1:109"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row>
    <row r="554" spans="1:109"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row>
    <row r="555" spans="1:109"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row>
    <row r="556" spans="1:109"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row>
    <row r="557" spans="1:109"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row>
    <row r="558" spans="1:109"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row>
    <row r="559" spans="1:109"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row>
    <row r="560" spans="1:109"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row>
    <row r="561" spans="1:109"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row>
    <row r="562" spans="1:109"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row>
    <row r="563" spans="1:109"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row>
    <row r="564" spans="1:109"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row>
    <row r="565" spans="1:109"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row>
    <row r="566" spans="1:109"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row>
    <row r="567" spans="1:109"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row>
    <row r="568" spans="1:109"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row>
    <row r="569" spans="1:109"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row>
    <row r="570" spans="1:109"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row>
    <row r="571" spans="1:109"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row>
    <row r="572" spans="1:109"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row>
    <row r="573" spans="1:109"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row>
    <row r="574" spans="1:109"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row>
    <row r="575" spans="1:109"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row>
    <row r="576" spans="1:109"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row>
    <row r="577" spans="1:109"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row>
    <row r="578" spans="1:109"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row>
    <row r="579" spans="1:109"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row>
    <row r="580" spans="1:109"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row>
    <row r="581" spans="1:109"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row>
    <row r="582" spans="1:109"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row>
    <row r="583" spans="1:109"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row>
    <row r="584" spans="1:109"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row>
    <row r="585" spans="1:109"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row>
    <row r="586" spans="1:109"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row>
    <row r="587" spans="1:109"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row>
    <row r="588" spans="1:109"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row>
    <row r="589" spans="1:109"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row>
    <row r="590" spans="1:109"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row>
    <row r="591" spans="1:109"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row>
    <row r="592" spans="1:109"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row>
    <row r="593" spans="1:109"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row>
    <row r="594" spans="1:109"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row>
    <row r="595" spans="1:109"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row>
    <row r="596" spans="1:109"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row>
    <row r="597" spans="1:109"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row>
    <row r="598" spans="1:109"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row>
    <row r="599" spans="1:109"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row>
    <row r="600" spans="1:109"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row>
    <row r="601" spans="1:109"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row>
    <row r="602" spans="1:109"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row>
    <row r="603" spans="1:109"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row>
    <row r="604" spans="1:109"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row>
    <row r="605" spans="1:109"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row>
    <row r="606" spans="1:109"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row>
    <row r="607" spans="1:109"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row>
    <row r="608" spans="1:109"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row>
    <row r="609" spans="1:109"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row>
    <row r="610" spans="1:109"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row>
    <row r="611" spans="1:109"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row>
    <row r="612" spans="1:109"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row>
    <row r="613" spans="1:109"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row>
    <row r="614" spans="1:109"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row>
    <row r="615" spans="1:109"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row>
    <row r="616" spans="1:109"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row>
    <row r="617" spans="1:109"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row>
    <row r="618" spans="1:109"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row>
    <row r="619" spans="1:109"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row>
    <row r="620" spans="1:109"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row>
    <row r="621" spans="1:109"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row>
    <row r="622" spans="1:109"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row>
    <row r="623" spans="1:109"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row>
    <row r="624" spans="1:109"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row>
    <row r="625" spans="1:109"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row>
    <row r="626" spans="1:109"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row>
    <row r="627" spans="1:109"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row>
    <row r="628" spans="1:109"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row>
    <row r="629" spans="1:109"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row>
    <row r="630" spans="1:109"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row>
    <row r="631" spans="1:109"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row>
    <row r="632" spans="1:109"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row>
    <row r="633" spans="1:109"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row>
    <row r="634" spans="1:109"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row>
    <row r="635" spans="1:109"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row>
    <row r="636" spans="1:109"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row>
    <row r="637" spans="1:109"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row>
    <row r="638" spans="1:109"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row>
    <row r="639" spans="1:109"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row>
    <row r="640" spans="1:109"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row>
    <row r="641" spans="1:109"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row>
    <row r="642" spans="1:109"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row>
    <row r="643" spans="1:109"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row>
    <row r="644" spans="1:109"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row>
    <row r="645" spans="1:109"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row>
    <row r="646" spans="1:109"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row>
    <row r="647" spans="1:109"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row>
    <row r="648" spans="1:109"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row>
    <row r="649" spans="1:109"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row>
    <row r="650" spans="1:109"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row>
    <row r="651" spans="1:109"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row>
    <row r="652" spans="1:109"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row>
    <row r="653" spans="1:109"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row>
    <row r="654" spans="1:109"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row>
    <row r="655" spans="1:109"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row>
    <row r="656" spans="1:109"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row>
    <row r="657" spans="1:109"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row>
    <row r="658" spans="1:109"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row>
    <row r="659" spans="1:109"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row>
    <row r="660" spans="1:109"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row>
    <row r="661" spans="1:109"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row>
    <row r="662" spans="1:109"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row>
    <row r="663" spans="1:109"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row>
    <row r="664" spans="1:109"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row>
    <row r="665" spans="1:109"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row>
    <row r="666" spans="1:109"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row>
    <row r="667" spans="1:109"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row>
    <row r="668" spans="1:109"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row>
    <row r="669" spans="1:109"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row>
    <row r="670" spans="1:109"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row>
    <row r="671" spans="1:109"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row>
    <row r="672" spans="1:109"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row>
    <row r="673" spans="1:109"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row>
    <row r="674" spans="1:109"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row>
    <row r="675" spans="1:109"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row>
    <row r="676" spans="1:109"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row>
    <row r="677" spans="1:109"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row>
    <row r="678" spans="1:109"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row>
    <row r="679" spans="1:109"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row>
    <row r="680" spans="1:109"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row>
    <row r="681" spans="1:109"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row>
    <row r="682" spans="1:109"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row>
    <row r="683" spans="1:109"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row>
    <row r="684" spans="1:109"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row>
    <row r="685" spans="1:109"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row>
    <row r="686" spans="1:109"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row>
    <row r="687" spans="1:109"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row>
    <row r="688" spans="1:109"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row>
    <row r="689" spans="1:109"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row>
    <row r="690" spans="1:109"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row>
    <row r="691" spans="1:109"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row>
    <row r="692" spans="1:109"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row>
    <row r="693" spans="1:109"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row>
    <row r="694" spans="1:109"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row>
    <row r="695" spans="1:109"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row>
    <row r="696" spans="1:109"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row>
    <row r="697" spans="1:109"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row>
    <row r="698" spans="1:109"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row>
    <row r="699" spans="1:109"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row>
    <row r="700" spans="1:109"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row>
    <row r="701" spans="1:109"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row>
    <row r="702" spans="1:109"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row>
    <row r="703" spans="1:109"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row>
    <row r="704" spans="1:109"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row>
    <row r="705" spans="1:109"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row>
    <row r="706" spans="1:109"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row>
    <row r="707" spans="1:109"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row>
    <row r="708" spans="1:109"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row>
    <row r="709" spans="1:109"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row>
    <row r="710" spans="1:109"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row>
    <row r="711" spans="1:109"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row>
    <row r="712" spans="1:109"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row>
    <row r="713" spans="1:109"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row>
    <row r="714" spans="1:109"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row>
    <row r="715" spans="1:109"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row>
    <row r="716" spans="1:109"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row>
    <row r="717" spans="1:109"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row>
    <row r="718" spans="1:109"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row>
    <row r="719" spans="1:109"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row>
    <row r="720" spans="1:109"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row>
    <row r="721" spans="1:109"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row>
    <row r="722" spans="1:109"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row>
    <row r="723" spans="1:109"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row>
    <row r="724" spans="1:109"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row>
    <row r="725" spans="1:109"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row>
    <row r="726" spans="1:109"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row>
    <row r="727" spans="1:109"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row>
    <row r="728" spans="1:109"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row>
    <row r="729" spans="1:109"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row>
    <row r="730" spans="1:109"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row>
    <row r="731" spans="1:109"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row>
    <row r="732" spans="1:109"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row>
    <row r="733" spans="1:109"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row>
    <row r="734" spans="1:109"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row>
    <row r="735" spans="1:109"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row>
    <row r="736" spans="1:109"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row>
    <row r="737" spans="1:109"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row>
    <row r="738" spans="1:109"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row>
    <row r="739" spans="1:109"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row>
    <row r="740" spans="1:109"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row>
    <row r="741" spans="1:109"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row>
    <row r="742" spans="1:109"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row>
    <row r="743" spans="1:109"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row>
    <row r="744" spans="1:109"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row>
    <row r="745" spans="1:109"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row>
    <row r="746" spans="1:109"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row>
    <row r="747" spans="1:109"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row>
    <row r="748" spans="1:109"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row>
    <row r="749" spans="1:109"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row>
    <row r="750" spans="1:109"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row>
    <row r="751" spans="1:109"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row>
    <row r="752" spans="1:109"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row>
    <row r="753" spans="1:109"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row>
    <row r="754" spans="1:109"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row>
    <row r="755" spans="1:109"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row>
    <row r="756" spans="1:109"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row>
    <row r="757" spans="1:109"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row>
    <row r="758" spans="1:109"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row>
    <row r="759" spans="1:109"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row>
    <row r="760" spans="1:109"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row>
    <row r="761" spans="1:109"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row>
    <row r="762" spans="1:109"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row>
    <row r="763" spans="1:109"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row>
    <row r="764" spans="1:109"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row>
    <row r="765" spans="1:109"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row>
    <row r="766" spans="1:109"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row>
    <row r="767" spans="1:109"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row>
    <row r="768" spans="1:109"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row>
    <row r="769" spans="1:109"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row>
    <row r="770" spans="1:109"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row>
    <row r="771" spans="1:109"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row>
    <row r="772" spans="1:109"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row>
    <row r="773" spans="1:109"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row>
    <row r="774" spans="1:109"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row>
    <row r="775" spans="1:109"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row>
    <row r="776" spans="1:109"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row>
    <row r="777" spans="1:109"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row>
    <row r="778" spans="1:109"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row>
    <row r="779" spans="1:109"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row>
    <row r="780" spans="1:109"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row>
    <row r="781" spans="1:109"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row>
    <row r="782" spans="1:109"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row>
    <row r="783" spans="1:109"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row>
    <row r="784" spans="1:109"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row>
    <row r="785" spans="1:109"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row>
    <row r="786" spans="1:109"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row>
    <row r="787" spans="1:109"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row>
    <row r="788" spans="1:109"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row>
    <row r="789" spans="1:109"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row>
    <row r="790" spans="1:109"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row>
    <row r="791" spans="1:109"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row>
    <row r="792" spans="1:109"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row>
    <row r="793" spans="1:109"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row>
    <row r="794" spans="1:109"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row>
    <row r="795" spans="1:109"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row>
    <row r="796" spans="1:109"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row>
    <row r="797" spans="1:109"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row>
    <row r="798" spans="1:109"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row>
    <row r="799" spans="1:109"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row>
    <row r="800" spans="1:109"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row>
    <row r="801" spans="1:109"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row>
    <row r="802" spans="1:109"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row>
    <row r="803" spans="1:109"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row>
    <row r="804" spans="1:109"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row>
    <row r="805" spans="1:109"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row>
    <row r="806" spans="1:109"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row>
    <row r="807" spans="1:109"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row>
    <row r="808" spans="1:109"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row>
    <row r="809" spans="1:109"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row>
    <row r="810" spans="1:109"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row>
    <row r="811" spans="1:109"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row>
    <row r="812" spans="1:109"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row>
    <row r="813" spans="1:109"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row>
    <row r="814" spans="1:109"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row>
    <row r="815" spans="1:109"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row>
    <row r="816" spans="1:109"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row>
    <row r="817" spans="1:109"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row>
    <row r="818" spans="1:109"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row>
    <row r="819" spans="1:109"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row>
    <row r="820" spans="1:109"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row>
    <row r="821" spans="1:109"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row>
    <row r="822" spans="1:109"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row>
    <row r="823" spans="1:109"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row>
    <row r="824" spans="1:109"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row>
    <row r="825" spans="1:109"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row>
    <row r="826" spans="1:109"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row>
    <row r="827" spans="1:109"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row>
    <row r="828" spans="1:109"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row>
    <row r="829" spans="1:109"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row>
    <row r="830" spans="1:109"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row>
    <row r="831" spans="1:109"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row>
    <row r="832" spans="1:109"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row>
    <row r="833" spans="1:109"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row>
    <row r="834" spans="1:109"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row>
    <row r="835" spans="1:109"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row>
    <row r="836" spans="1:109"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row>
    <row r="837" spans="1:109"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row>
    <row r="838" spans="1:109"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row>
    <row r="839" spans="1:109"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row>
    <row r="840" spans="1:109"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row>
    <row r="841" spans="1:109"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row>
    <row r="842" spans="1:109"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row>
    <row r="843" spans="1:109"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row>
    <row r="844" spans="1:109"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row>
    <row r="845" spans="1:109"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row>
    <row r="846" spans="1:109"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row>
    <row r="847" spans="1:109"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row>
    <row r="848" spans="1:109"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row>
    <row r="849" spans="1:109"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row>
    <row r="850" spans="1:109"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row>
    <row r="851" spans="1:109"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row>
    <row r="852" spans="1:109"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row>
    <row r="853" spans="1:109"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row>
    <row r="854" spans="1:109"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row>
    <row r="855" spans="1:109"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row>
    <row r="856" spans="1:109"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row>
    <row r="857" spans="1:109"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row>
    <row r="858" spans="1:109"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row>
    <row r="859" spans="1:109"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row>
    <row r="860" spans="1:109"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row>
    <row r="861" spans="1:109"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row>
    <row r="862" spans="1:109"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row>
    <row r="863" spans="1:109"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row>
    <row r="864" spans="1:109"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row>
    <row r="865" spans="1:109"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row>
    <row r="866" spans="1:109"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row>
    <row r="867" spans="1:109"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row>
    <row r="868" spans="1:109"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row>
    <row r="869" spans="1:109"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row>
    <row r="870" spans="1:109"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row>
    <row r="871" spans="1:109"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row>
    <row r="872" spans="1:109"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row>
    <row r="873" spans="1:109"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row>
    <row r="874" spans="1:109"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row>
    <row r="875" spans="1:109"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row>
    <row r="876" spans="1:109"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row>
    <row r="877" spans="1:109"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row>
    <row r="878" spans="1:109"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row>
    <row r="879" spans="1:109"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row>
    <row r="880" spans="1:109"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row>
    <row r="881" spans="1:109"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row>
    <row r="882" spans="1:109"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row>
    <row r="883" spans="1:109"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row>
    <row r="884" spans="1:109"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row>
    <row r="885" spans="1:109"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row>
    <row r="886" spans="1:109"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row>
    <row r="887" spans="1:109"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row>
    <row r="888" spans="1:109"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row>
    <row r="889" spans="1:109"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row>
    <row r="890" spans="1:109"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row>
    <row r="891" spans="1:109"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row>
    <row r="892" spans="1:109"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row>
    <row r="893" spans="1:109"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row>
    <row r="894" spans="1:109"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row>
    <row r="895" spans="1:109"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row>
    <row r="896" spans="1:109"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row>
    <row r="897" spans="1:109"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row>
    <row r="898" spans="1:109"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row>
    <row r="899" spans="1:109"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row>
    <row r="900" spans="1:109"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row>
    <row r="901" spans="1:109"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row>
    <row r="902" spans="1:109"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row>
    <row r="903" spans="1:109"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row>
    <row r="904" spans="1:109"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row>
    <row r="905" spans="1:109"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row>
    <row r="906" spans="1:109"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row>
    <row r="907" spans="1:109"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row>
    <row r="908" spans="1:109"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row>
    <row r="909" spans="1:109"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row>
    <row r="910" spans="1:109"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row>
    <row r="911" spans="1:109"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row>
    <row r="912" spans="1:109"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row>
    <row r="913" spans="1:109"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row>
    <row r="914" spans="1:109"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row>
    <row r="915" spans="1:109"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row>
    <row r="916" spans="1:109"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row>
    <row r="917" spans="1:109"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row>
    <row r="918" spans="1:109"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row>
    <row r="919" spans="1:109"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row>
    <row r="920" spans="1:109"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row>
    <row r="921" spans="1:109"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row>
    <row r="922" spans="1:109"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row>
    <row r="923" spans="1:109"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row>
    <row r="924" spans="1:109"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row>
    <row r="925" spans="1:109"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row>
    <row r="926" spans="1:109"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row>
    <row r="927" spans="1:109"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row>
    <row r="928" spans="1:109"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row>
    <row r="929" spans="1:109"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row>
    <row r="930" spans="1:109"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row>
    <row r="931" spans="1:109"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row>
    <row r="932" spans="1:109"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row>
    <row r="933" spans="1:109"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row>
    <row r="934" spans="1:109"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row>
    <row r="935" spans="1:109"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row>
    <row r="936" spans="1:109"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row>
    <row r="937" spans="1:109"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row>
    <row r="938" spans="1:109"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row>
    <row r="939" spans="1:109"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row>
    <row r="940" spans="1:109"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row>
    <row r="941" spans="1:109"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row>
    <row r="942" spans="1:109"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row>
    <row r="943" spans="1:109"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row>
    <row r="944" spans="1:109"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row>
    <row r="945" spans="1:109"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row>
    <row r="946" spans="1:109"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row>
    <row r="947" spans="1:109"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row>
    <row r="948" spans="1:109"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row>
    <row r="949" spans="1:109"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row>
    <row r="950" spans="1:109"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row>
    <row r="951" spans="1:109"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row>
    <row r="952" spans="1:109"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row>
    <row r="953" spans="1:109"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row>
    <row r="954" spans="1:109"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row>
    <row r="955" spans="1:109"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row>
    <row r="956" spans="1:109"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row>
    <row r="957" spans="1:109"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row>
    <row r="958" spans="1:109"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row>
    <row r="959" spans="1:109"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row>
    <row r="960" spans="1:109"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row>
    <row r="961" spans="1:109"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row>
    <row r="962" spans="1:109"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row>
    <row r="963" spans="1:109"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row>
    <row r="964" spans="1:109"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row>
    <row r="965" spans="1:109"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row>
    <row r="966" spans="1:109"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row>
    <row r="967" spans="1:109"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row>
    <row r="968" spans="1:109"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row>
    <row r="969" spans="1:109"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row>
    <row r="970" spans="1:109"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row>
    <row r="971" spans="1:109"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row>
    <row r="972" spans="1:109"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row>
    <row r="973" spans="1:109"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row>
    <row r="974" spans="1:109"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row>
    <row r="975" spans="1:109"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row>
    <row r="976" spans="1:109"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row>
    <row r="977" spans="1:109"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row>
    <row r="978" spans="1:109"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row>
    <row r="979" spans="1:109"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row>
    <row r="980" spans="1:109"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row>
    <row r="981" spans="1:109"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row>
    <row r="982" spans="1:109"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row>
    <row r="983" spans="1:109"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row>
    <row r="984" spans="1:109"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row>
    <row r="985" spans="1:109"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row>
    <row r="986" spans="1:109"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row>
    <row r="987" spans="1:109"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row>
    <row r="988" spans="1:109"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row>
    <row r="989" spans="1:109"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row>
    <row r="990" spans="1:109"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row>
    <row r="991" spans="1:109"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row>
    <row r="992" spans="1:109"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row>
    <row r="993" spans="1:109"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row>
    <row r="994" spans="1:109"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row>
    <row r="995" spans="1:109"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row>
    <row r="996" spans="1:109"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row>
    <row r="997" spans="1:109"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row>
    <row r="998" spans="1:109"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row>
    <row r="999" spans="1:109"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row>
    <row r="1000" spans="1:109"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row>
    <row r="1001" spans="1:109"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row>
    <row r="1002" spans="1:109"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row>
    <row r="1003" spans="1:109"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row>
    <row r="1004" spans="1:109"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row>
    <row r="1005" spans="1:109" ht="12.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row>
    <row r="1006" spans="1:109" ht="12.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row>
    <row r="1007" spans="1:109" ht="12.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row>
    <row r="1008" spans="1:109" ht="12.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row>
    <row r="1009" spans="1:109" ht="12.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row>
    <row r="1010" spans="1:109" ht="12.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row>
    <row r="1011" spans="1:109" ht="12.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row>
    <row r="1012" spans="1:109" ht="12.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row>
    <row r="1013" spans="1:109" ht="12.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row>
    <row r="1014" spans="1:109" ht="12.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row>
    <row r="1015" spans="1:109" ht="12.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row>
    <row r="1016" spans="1:109" ht="12.75"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row>
    <row r="1017" spans="1:109" ht="12.75"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row>
    <row r="1018" spans="1:109" ht="12.75" customHeight="1"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row>
    <row r="1019" spans="1:109" ht="12.75" customHeight="1"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row>
    <row r="1020" spans="1:109" ht="12.75" customHeight="1" x14ac:dyDescent="0.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row>
    <row r="1021" spans="1:109" ht="12.75" customHeight="1" x14ac:dyDescent="0.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row>
    <row r="1022" spans="1:109" ht="12.75" customHeight="1" x14ac:dyDescent="0.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row>
    <row r="1023" spans="1:109" ht="12.75" customHeight="1" x14ac:dyDescent="0.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row>
    <row r="1024" spans="1:109" ht="12.75" customHeight="1" x14ac:dyDescent="0.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row>
    <row r="1025" spans="1:109" ht="12.75" customHeight="1" x14ac:dyDescent="0.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row>
    <row r="1026" spans="1:109" ht="12.75" customHeight="1" x14ac:dyDescent="0.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row>
    <row r="1027" spans="1:109" ht="12.75" customHeight="1" x14ac:dyDescent="0.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row>
    <row r="1028" spans="1:109" ht="12.75" customHeight="1"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row>
    <row r="1029" spans="1:109" ht="12.75" customHeight="1"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row>
    <row r="1030" spans="1:109" ht="12.75" customHeight="1"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row>
    <row r="1031" spans="1:109" ht="12.75" customHeight="1"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row>
    <row r="1032" spans="1:109" ht="12.75" customHeight="1" x14ac:dyDescent="0.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row>
    <row r="1033" spans="1:109" ht="12.75" customHeight="1" x14ac:dyDescent="0.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row>
    <row r="1034" spans="1:109" ht="12.75" customHeight="1" x14ac:dyDescent="0.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row>
    <row r="1035" spans="1:109" ht="12.75" customHeight="1" x14ac:dyDescent="0.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row>
    <row r="1036" spans="1:109" ht="12.75" customHeight="1" x14ac:dyDescent="0.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row>
    <row r="1037" spans="1:109" ht="12.75" customHeight="1" x14ac:dyDescent="0.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row>
    <row r="1038" spans="1:109" ht="12.75" customHeight="1" x14ac:dyDescent="0.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row>
    <row r="1039" spans="1:109" ht="12.75" customHeight="1" x14ac:dyDescent="0.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row>
    <row r="1040" spans="1:109" ht="12.75" customHeight="1" x14ac:dyDescent="0.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row>
    <row r="1041" spans="1:109" ht="12.75" customHeight="1" x14ac:dyDescent="0.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row>
    <row r="1042" spans="1:109" ht="12.75" customHeight="1" x14ac:dyDescent="0.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row>
    <row r="1043" spans="1:109" ht="12.75" customHeight="1" x14ac:dyDescent="0.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row>
    <row r="1044" spans="1:109" ht="12.75" customHeight="1" x14ac:dyDescent="0.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row>
    <row r="1045" spans="1:109" ht="12.75" customHeight="1" x14ac:dyDescent="0.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row>
    <row r="1046" spans="1:109" ht="12.75" customHeight="1" x14ac:dyDescent="0.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row>
    <row r="1047" spans="1:109" ht="12.75" customHeight="1" x14ac:dyDescent="0.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row>
    <row r="1048" spans="1:109" ht="12.75" customHeight="1" x14ac:dyDescent="0.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row>
    <row r="1049" spans="1:109" ht="12.75" customHeight="1" x14ac:dyDescent="0.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row>
    <row r="1050" spans="1:109" ht="12.75" customHeight="1" x14ac:dyDescent="0.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row>
    <row r="1051" spans="1:109" ht="12.75" customHeight="1" x14ac:dyDescent="0.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row>
    <row r="1052" spans="1:109" ht="12.75" customHeight="1" x14ac:dyDescent="0.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row>
    <row r="1053" spans="1:109" ht="12.75" customHeight="1" x14ac:dyDescent="0.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row>
    <row r="1054" spans="1:109" ht="12.75" customHeight="1" x14ac:dyDescent="0.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row>
    <row r="1055" spans="1:109" ht="12.75" customHeight="1" x14ac:dyDescent="0.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row>
    <row r="1056" spans="1:109" ht="12.75" customHeight="1" x14ac:dyDescent="0.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row>
    <row r="1057" spans="1:109" ht="12.75" customHeight="1" x14ac:dyDescent="0.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row>
    <row r="1058" spans="1:109" ht="12.75" customHeight="1" x14ac:dyDescent="0.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row>
    <row r="1059" spans="1:109" ht="12.75" customHeight="1" x14ac:dyDescent="0.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row>
    <row r="1060" spans="1:109" ht="12.75" customHeight="1" x14ac:dyDescent="0.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row>
    <row r="1061" spans="1:109" ht="12.75" customHeight="1" x14ac:dyDescent="0.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row>
    <row r="1062" spans="1:109" ht="12.75" customHeight="1" x14ac:dyDescent="0.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row>
    <row r="1063" spans="1:109" ht="12.75" customHeight="1" x14ac:dyDescent="0.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row>
    <row r="1064" spans="1:109" ht="12.75" customHeight="1" x14ac:dyDescent="0.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row>
    <row r="1065" spans="1:109" ht="12.75" customHeight="1" x14ac:dyDescent="0.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row>
    <row r="1066" spans="1:109" ht="12.75" customHeight="1" x14ac:dyDescent="0.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row>
    <row r="1067" spans="1:109" ht="12.75" customHeight="1" x14ac:dyDescent="0.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row>
    <row r="1068" spans="1:109" ht="12.75" customHeight="1" x14ac:dyDescent="0.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row>
    <row r="1069" spans="1:109" ht="12.75" customHeight="1" x14ac:dyDescent="0.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row>
    <row r="1070" spans="1:109" ht="12.75" customHeight="1" x14ac:dyDescent="0.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row>
    <row r="1071" spans="1:109" ht="12.75" customHeight="1" x14ac:dyDescent="0.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row>
    <row r="1072" spans="1:109" ht="12.75" customHeight="1" x14ac:dyDescent="0.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row>
    <row r="1073" spans="1:109" ht="12.75" customHeight="1" x14ac:dyDescent="0.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row>
    <row r="1074" spans="1:109" ht="12.75" customHeight="1" x14ac:dyDescent="0.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row>
    <row r="1075" spans="1:109" ht="12.75" customHeight="1" x14ac:dyDescent="0.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row>
    <row r="1076" spans="1:109" ht="12.75" customHeight="1" x14ac:dyDescent="0.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row>
    <row r="1077" spans="1:109" ht="12.75" customHeight="1" x14ac:dyDescent="0.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row>
    <row r="1078" spans="1:109" ht="12.75" customHeight="1" x14ac:dyDescent="0.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row>
    <row r="1079" spans="1:109" ht="12.75" customHeight="1" x14ac:dyDescent="0.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row>
    <row r="1080" spans="1:109" ht="12.75" customHeight="1" x14ac:dyDescent="0.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row>
    <row r="1081" spans="1:109" ht="12.75" customHeight="1" x14ac:dyDescent="0.2">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row>
    <row r="1082" spans="1:109" ht="12.75" customHeight="1" x14ac:dyDescent="0.2">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row>
    <row r="1083" spans="1:109" ht="12.75" customHeight="1" x14ac:dyDescent="0.2">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row>
    <row r="1084" spans="1:109" ht="12.75" customHeight="1" x14ac:dyDescent="0.2">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row>
    <row r="1085" spans="1:109" ht="12.75" customHeight="1" x14ac:dyDescent="0.2">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row>
    <row r="1086" spans="1:109" ht="12.75" customHeight="1" x14ac:dyDescent="0.2">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row>
    <row r="1087" spans="1:109" ht="12.75" customHeight="1" x14ac:dyDescent="0.2">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row>
    <row r="1088" spans="1:109" ht="12.75" customHeight="1" x14ac:dyDescent="0.2">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row>
    <row r="1089" spans="1:109" ht="12.75" customHeight="1" x14ac:dyDescent="0.2">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row>
    <row r="1090" spans="1:109" ht="12.75" customHeight="1" x14ac:dyDescent="0.2">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row>
    <row r="1091" spans="1:109" ht="12.75" customHeight="1" x14ac:dyDescent="0.2">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row>
    <row r="1092" spans="1:109" ht="12.75" customHeight="1" x14ac:dyDescent="0.2">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row>
    <row r="1093" spans="1:109" ht="12.75" customHeight="1" x14ac:dyDescent="0.2">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row>
    <row r="1094" spans="1:109" ht="12.75" customHeight="1" x14ac:dyDescent="0.2">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row>
    <row r="1095" spans="1:109" ht="12.75" customHeight="1" x14ac:dyDescent="0.2">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row>
    <row r="1096" spans="1:109" ht="12.75" customHeight="1" x14ac:dyDescent="0.2">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row>
    <row r="1097" spans="1:109" ht="12.75" customHeight="1" x14ac:dyDescent="0.2">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row>
    <row r="1098" spans="1:109" ht="12.75" customHeight="1" x14ac:dyDescent="0.2">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row>
    <row r="1099" spans="1:109" ht="12.75" customHeight="1" x14ac:dyDescent="0.2">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row>
    <row r="1100" spans="1:109" ht="12.75" customHeight="1" x14ac:dyDescent="0.2">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row>
    <row r="1101" spans="1:109" ht="12.75" customHeight="1" x14ac:dyDescent="0.2">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row>
    <row r="1102" spans="1:109" ht="12.75" customHeight="1" x14ac:dyDescent="0.2">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row>
    <row r="1103" spans="1:109" ht="12.75" customHeight="1" x14ac:dyDescent="0.2">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row>
    <row r="1104" spans="1:109" ht="12.75" customHeight="1" x14ac:dyDescent="0.2">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row>
    <row r="1105" spans="1:109" ht="12.75" customHeight="1" x14ac:dyDescent="0.2">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row>
    <row r="1106" spans="1:109" ht="12.75" customHeight="1" x14ac:dyDescent="0.2">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row>
    <row r="1107" spans="1:109" ht="12.75" customHeight="1" x14ac:dyDescent="0.2">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row>
    <row r="1108" spans="1:109" ht="12.75" customHeight="1" x14ac:dyDescent="0.2">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row>
    <row r="1109" spans="1:109" ht="12.75" customHeight="1" x14ac:dyDescent="0.2">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row>
    <row r="1110" spans="1:109" ht="12.75" customHeight="1" x14ac:dyDescent="0.2">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row>
    <row r="1111" spans="1:109" ht="12.75" customHeight="1" x14ac:dyDescent="0.2">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row>
    <row r="1112" spans="1:109" ht="12.75" customHeight="1" x14ac:dyDescent="0.2">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row>
    <row r="1113" spans="1:109" ht="12.75" customHeight="1" x14ac:dyDescent="0.2">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row>
    <row r="1114" spans="1:109" ht="12.75" customHeight="1" x14ac:dyDescent="0.2">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row>
    <row r="1115" spans="1:109" ht="12.75" customHeight="1" x14ac:dyDescent="0.2">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row>
    <row r="1116" spans="1:109" ht="12.75" customHeight="1" x14ac:dyDescent="0.2">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row>
    <row r="1117" spans="1:109" ht="12.75" customHeight="1" x14ac:dyDescent="0.2">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row>
    <row r="1118" spans="1:109" ht="12.75" customHeight="1" x14ac:dyDescent="0.2">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row>
    <row r="1119" spans="1:109" ht="12.75" customHeight="1" x14ac:dyDescent="0.2">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row>
    <row r="1120" spans="1:109" ht="12.75" customHeight="1" x14ac:dyDescent="0.2">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row>
    <row r="1121" spans="1:109" ht="12.75" customHeight="1" x14ac:dyDescent="0.2">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row>
    <row r="1122" spans="1:109" ht="12.75" customHeight="1" x14ac:dyDescent="0.2">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row>
    <row r="1123" spans="1:109" ht="12.75" customHeight="1" x14ac:dyDescent="0.2">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row>
    <row r="1124" spans="1:109" ht="12.75" customHeight="1" x14ac:dyDescent="0.2">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row>
    <row r="1125" spans="1:109" ht="12.75" customHeight="1" x14ac:dyDescent="0.2">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row>
    <row r="1126" spans="1:109" ht="12.75" customHeight="1" x14ac:dyDescent="0.2">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row>
    <row r="1127" spans="1:109" ht="12.75" customHeight="1" x14ac:dyDescent="0.2">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row>
    <row r="1128" spans="1:109" ht="12.75" customHeight="1" x14ac:dyDescent="0.2">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row>
    <row r="1129" spans="1:109" ht="12.75" customHeight="1" x14ac:dyDescent="0.2">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row>
    <row r="1130" spans="1:109" ht="12.75" customHeight="1" x14ac:dyDescent="0.2">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row>
    <row r="1131" spans="1:109" ht="12.75" customHeight="1" x14ac:dyDescent="0.2">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row>
    <row r="1132" spans="1:109" ht="12.75" customHeight="1" x14ac:dyDescent="0.2">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row>
    <row r="1133" spans="1:109" ht="12.75" customHeight="1" x14ac:dyDescent="0.2">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row>
    <row r="1134" spans="1:109" ht="12.75" customHeight="1" x14ac:dyDescent="0.2">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row>
    <row r="1135" spans="1:109" ht="12.75" customHeight="1" x14ac:dyDescent="0.2">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row>
    <row r="1136" spans="1:109" ht="12.75" customHeight="1" x14ac:dyDescent="0.2">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row>
    <row r="1137" spans="1:109" ht="12.75" customHeight="1" x14ac:dyDescent="0.2">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row>
    <row r="1138" spans="1:109" ht="12.75" customHeight="1" x14ac:dyDescent="0.2">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row>
    <row r="1139" spans="1:109" ht="12.75" customHeight="1" x14ac:dyDescent="0.2">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row>
    <row r="1140" spans="1:109" ht="12.75" customHeight="1" x14ac:dyDescent="0.2">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row>
    <row r="1141" spans="1:109" ht="12.75" customHeight="1" x14ac:dyDescent="0.2">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row>
    <row r="1142" spans="1:109" ht="12.75" customHeight="1" x14ac:dyDescent="0.2">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row>
    <row r="1143" spans="1:109" ht="12.75" customHeight="1" x14ac:dyDescent="0.2">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row>
    <row r="1144" spans="1:109" ht="12.75" customHeight="1" x14ac:dyDescent="0.2">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row>
    <row r="1145" spans="1:109" ht="12.75" customHeight="1" x14ac:dyDescent="0.2">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row>
    <row r="1146" spans="1:109" ht="12.75" customHeight="1" x14ac:dyDescent="0.2">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row>
    <row r="1147" spans="1:109" ht="12.75" customHeight="1" x14ac:dyDescent="0.2">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row>
    <row r="1148" spans="1:109" ht="12.75" customHeight="1" x14ac:dyDescent="0.2">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row>
    <row r="1149" spans="1:109" ht="12.75" customHeight="1" x14ac:dyDescent="0.2">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row>
    <row r="1150" spans="1:109" ht="12.75" customHeight="1" x14ac:dyDescent="0.2">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row>
    <row r="1151" spans="1:109" ht="12.75" customHeight="1" x14ac:dyDescent="0.2">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row>
    <row r="1152" spans="1:109" ht="12.75" customHeight="1" x14ac:dyDescent="0.2">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row>
    <row r="1153" spans="1:109" ht="12.75" customHeight="1" x14ac:dyDescent="0.2">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row>
    <row r="1154" spans="1:109" ht="12.75" customHeight="1" x14ac:dyDescent="0.2">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row>
    <row r="1155" spans="1:109" ht="12.75" customHeight="1" x14ac:dyDescent="0.2">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row>
    <row r="1156" spans="1:109" ht="12.75" customHeight="1" x14ac:dyDescent="0.2">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row>
    <row r="1157" spans="1:109" ht="12.75" customHeight="1" x14ac:dyDescent="0.2">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row>
    <row r="1158" spans="1:109" ht="12.75" customHeight="1" x14ac:dyDescent="0.2">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row>
    <row r="1159" spans="1:109" ht="12.75" customHeight="1" x14ac:dyDescent="0.2">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row>
    <row r="1160" spans="1:109" ht="12.75" customHeight="1" x14ac:dyDescent="0.2">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row>
    <row r="1161" spans="1:109" ht="12.75" customHeight="1" x14ac:dyDescent="0.2">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row>
    <row r="1162" spans="1:109" ht="12.75" customHeight="1" x14ac:dyDescent="0.2">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row>
    <row r="1163" spans="1:109" x14ac:dyDescent="0.2">
      <c r="AP1163" s="1"/>
    </row>
    <row r="1164" spans="1:109" x14ac:dyDescent="0.2">
      <c r="AP1164" s="1"/>
    </row>
    <row r="1165" spans="1:109" x14ac:dyDescent="0.2">
      <c r="AP1165" s="1"/>
    </row>
    <row r="1166" spans="1:109" x14ac:dyDescent="0.2">
      <c r="AP1166" s="1"/>
    </row>
    <row r="1167" spans="1:109" x14ac:dyDescent="0.2">
      <c r="AP1167" s="1"/>
    </row>
    <row r="1168" spans="1:109" x14ac:dyDescent="0.2">
      <c r="AP1168" s="1"/>
    </row>
    <row r="1169" spans="42:42" x14ac:dyDescent="0.2">
      <c r="AP1169" s="1"/>
    </row>
    <row r="1170" spans="42:42" x14ac:dyDescent="0.2">
      <c r="AP1170" s="1"/>
    </row>
    <row r="1171" spans="42:42" x14ac:dyDescent="0.2">
      <c r="AP1171" s="1"/>
    </row>
    <row r="1172" spans="42:42" x14ac:dyDescent="0.2">
      <c r="AP1172" s="1"/>
    </row>
    <row r="1173" spans="42:42" x14ac:dyDescent="0.2">
      <c r="AP1173" s="1"/>
    </row>
    <row r="1174" spans="42:42" x14ac:dyDescent="0.2">
      <c r="AP1174" s="1"/>
    </row>
    <row r="1175" spans="42:42" x14ac:dyDescent="0.2">
      <c r="AP1175" s="1"/>
    </row>
    <row r="1176" spans="42:42" x14ac:dyDescent="0.2">
      <c r="AP1176" s="1"/>
    </row>
    <row r="1177" spans="42:42" x14ac:dyDescent="0.2">
      <c r="AP1177" s="1"/>
    </row>
    <row r="1178" spans="42:42" x14ac:dyDescent="0.2">
      <c r="AP1178" s="1"/>
    </row>
    <row r="1179" spans="42:42" x14ac:dyDescent="0.2">
      <c r="AP1179" s="1"/>
    </row>
    <row r="1180" spans="42:42" x14ac:dyDescent="0.2">
      <c r="AP1180" s="1"/>
    </row>
    <row r="1181" spans="42:42" x14ac:dyDescent="0.2">
      <c r="AP1181" s="1"/>
    </row>
    <row r="1182" spans="42:42" x14ac:dyDescent="0.2">
      <c r="AP1182" s="1"/>
    </row>
    <row r="1183" spans="42:42" x14ac:dyDescent="0.2">
      <c r="AP1183" s="1"/>
    </row>
    <row r="1184" spans="42:42" x14ac:dyDescent="0.2">
      <c r="AP1184" s="1"/>
    </row>
    <row r="1185" spans="42:42" x14ac:dyDescent="0.2">
      <c r="AP1185" s="1"/>
    </row>
    <row r="1186" spans="42:42" x14ac:dyDescent="0.2">
      <c r="AP1186" s="1"/>
    </row>
    <row r="1187" spans="42:42" x14ac:dyDescent="0.2">
      <c r="AP1187" s="1"/>
    </row>
    <row r="1188" spans="42:42" x14ac:dyDescent="0.2">
      <c r="AP1188" s="1"/>
    </row>
    <row r="1189" spans="42:42" x14ac:dyDescent="0.2">
      <c r="AP1189" s="1"/>
    </row>
    <row r="1190" spans="42:42" x14ac:dyDescent="0.2">
      <c r="AP1190" s="1"/>
    </row>
    <row r="1191" spans="42:42" x14ac:dyDescent="0.2">
      <c r="AP1191" s="1"/>
    </row>
    <row r="1192" spans="42:42" x14ac:dyDescent="0.2">
      <c r="AP1192" s="1"/>
    </row>
    <row r="1193" spans="42:42" x14ac:dyDescent="0.2">
      <c r="AP1193" s="1"/>
    </row>
    <row r="1194" spans="42:42" x14ac:dyDescent="0.2">
      <c r="AP1194" s="1"/>
    </row>
    <row r="1195" spans="42:42" x14ac:dyDescent="0.2">
      <c r="AP1195" s="1"/>
    </row>
  </sheetData>
  <sheetProtection algorithmName="SHA-512" hashValue="sTjx12ylorShaKv0GtNkOuXMH/6hxlkiv9714gFHCRX97dLNd+WNzLdxHK6TGy4ilpJVo7sw08rK/bOYpLvlKw==" saltValue="Ak4gpzq5Z7azG92DcyFGJQ==" spinCount="100000" sheet="1" objects="1" scenarios="1"/>
  <mergeCells count="7">
    <mergeCell ref="G1:G2"/>
    <mergeCell ref="G42:G45"/>
    <mergeCell ref="H42:H45"/>
    <mergeCell ref="C42:C45"/>
    <mergeCell ref="D42:D45"/>
    <mergeCell ref="E42:E45"/>
    <mergeCell ref="F42:F45"/>
  </mergeCells>
  <phoneticPr fontId="13" type="noConversion"/>
  <dataValidations count="2">
    <dataValidation type="whole" operator="greaterThan" allowBlank="1" showInputMessage="1" showErrorMessage="1" errorTitle="Whole numbers only allowed" sqref="E4:F8 G5:G8 E12:F14 G15:G16 E18:F20 G21:G22 C47:F51 C53:F57 E22:F22 E16:F16">
      <formula1>-99999999</formula1>
    </dataValidation>
    <dataValidation type="whole" operator="greaterThan" allowBlank="1" showInputMessage="1" showErrorMessage="1" errorTitle="Whole numbers only allowed" error="All monies should be independently rounded to the nearest £1,000." sqref="E40:F40 G47:H51 E26:F28 E30:F32 E34:F36 G37 E38:F38 G53:H57">
      <formula1>-99999999</formula1>
    </dataValidation>
  </dataValidations>
  <pageMargins left="0.74803149606299213" right="0.74803149606299213" top="0.98425196850393704" bottom="0.98425196850393704" header="0.51181102362204722" footer="0.51181102362204722"/>
  <pageSetup paperSize="9" scale="6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E1157"/>
  <sheetViews>
    <sheetView zoomScaleNormal="100" workbookViewId="0"/>
  </sheetViews>
  <sheetFormatPr defaultRowHeight="12.75" x14ac:dyDescent="0.2"/>
  <cols>
    <col min="1" max="1" width="4.140625" customWidth="1"/>
    <col min="2" max="2" width="86.42578125" customWidth="1"/>
    <col min="3" max="4" width="12.7109375" customWidth="1"/>
    <col min="5" max="8" width="14.85546875" customWidth="1"/>
  </cols>
  <sheetData>
    <row r="1" spans="1:109" ht="15.75" x14ac:dyDescent="0.25">
      <c r="A1" s="13" t="s">
        <v>46</v>
      </c>
      <c r="B1" s="39"/>
      <c r="C1" s="39"/>
      <c r="D1" s="105"/>
      <c r="E1" s="445" t="s">
        <v>83</v>
      </c>
      <c r="F1" s="446"/>
      <c r="G1" s="446" t="s">
        <v>84</v>
      </c>
      <c r="H1" s="44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row>
    <row r="2" spans="1:109" ht="15" customHeight="1" x14ac:dyDescent="0.25">
      <c r="A2" s="14"/>
      <c r="B2" s="23"/>
      <c r="C2" s="23"/>
      <c r="D2" s="18"/>
      <c r="E2" s="46" t="s">
        <v>85</v>
      </c>
      <c r="F2" s="465" t="s">
        <v>120</v>
      </c>
      <c r="G2" s="46" t="s">
        <v>85</v>
      </c>
      <c r="H2" s="465" t="s">
        <v>120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row>
    <row r="3" spans="1:109" ht="15" customHeight="1" x14ac:dyDescent="0.25">
      <c r="A3" s="14"/>
      <c r="B3" s="51" t="s">
        <v>4</v>
      </c>
      <c r="C3" s="23"/>
      <c r="D3" s="18"/>
      <c r="E3" s="48"/>
      <c r="F3" s="466"/>
      <c r="G3" s="48"/>
      <c r="H3" s="466"/>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row>
    <row r="4" spans="1:109" ht="15" customHeight="1" x14ac:dyDescent="0.25">
      <c r="A4" s="15"/>
      <c r="B4" s="24"/>
      <c r="C4" s="24"/>
      <c r="D4" s="19"/>
      <c r="E4" s="47"/>
      <c r="F4" s="467"/>
      <c r="G4" s="47"/>
      <c r="H4" s="467"/>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row>
    <row r="5" spans="1:109" ht="12.75" customHeight="1" x14ac:dyDescent="0.2">
      <c r="A5" s="347">
        <v>1</v>
      </c>
      <c r="B5" s="403" t="s">
        <v>192</v>
      </c>
      <c r="C5" s="42"/>
      <c r="D5" s="42"/>
      <c r="E5" s="43"/>
      <c r="F5" s="43"/>
      <c r="G5" s="43"/>
      <c r="H5" s="44"/>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row>
    <row r="6" spans="1:109" ht="12.75" customHeight="1" x14ac:dyDescent="0.2">
      <c r="A6" s="7" t="s">
        <v>61</v>
      </c>
      <c r="B6" s="68" t="s">
        <v>47</v>
      </c>
      <c r="C6" s="95"/>
      <c r="D6" s="10"/>
      <c r="E6" s="58">
        <v>0</v>
      </c>
      <c r="F6" s="58">
        <v>0</v>
      </c>
      <c r="G6" s="58">
        <v>0</v>
      </c>
      <c r="H6" s="58">
        <v>0</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row>
    <row r="7" spans="1:109" ht="12.75" customHeight="1" x14ac:dyDescent="0.2">
      <c r="A7" s="7" t="s">
        <v>62</v>
      </c>
      <c r="B7" s="68" t="s">
        <v>48</v>
      </c>
      <c r="C7" s="95"/>
      <c r="D7" s="10"/>
      <c r="E7" s="58">
        <v>0</v>
      </c>
      <c r="F7" s="58">
        <v>0</v>
      </c>
      <c r="G7" s="58">
        <v>0</v>
      </c>
      <c r="H7" s="58">
        <v>0</v>
      </c>
      <c r="I7" s="1"/>
      <c r="J7" s="346"/>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row>
    <row r="8" spans="1:109" ht="12.75" customHeight="1" x14ac:dyDescent="0.2">
      <c r="A8" s="7" t="s">
        <v>63</v>
      </c>
      <c r="B8" s="68" t="s">
        <v>49</v>
      </c>
      <c r="C8" s="95"/>
      <c r="D8" s="10"/>
      <c r="E8" s="58">
        <v>0</v>
      </c>
      <c r="F8" s="58">
        <v>0</v>
      </c>
      <c r="G8" s="58">
        <v>0</v>
      </c>
      <c r="H8" s="58">
        <v>0</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row>
    <row r="9" spans="1:109" ht="12.75" customHeight="1" x14ac:dyDescent="0.2">
      <c r="A9" s="7" t="s">
        <v>64</v>
      </c>
      <c r="B9" s="68" t="s">
        <v>50</v>
      </c>
      <c r="C9" s="95"/>
      <c r="D9" s="10"/>
      <c r="E9" s="58">
        <v>0</v>
      </c>
      <c r="F9" s="58">
        <v>0</v>
      </c>
      <c r="G9" s="58">
        <v>0</v>
      </c>
      <c r="H9" s="58">
        <v>0</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row>
    <row r="10" spans="1:109" ht="12.75" customHeight="1" x14ac:dyDescent="0.2">
      <c r="A10" s="7" t="s">
        <v>65</v>
      </c>
      <c r="B10" s="68" t="s">
        <v>57</v>
      </c>
      <c r="C10" s="95"/>
      <c r="D10" s="10"/>
      <c r="E10" s="58">
        <v>0</v>
      </c>
      <c r="F10" s="58">
        <v>0</v>
      </c>
      <c r="G10" s="58">
        <v>0</v>
      </c>
      <c r="H10" s="58">
        <v>0</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row>
    <row r="11" spans="1:109" ht="12.75" customHeight="1" x14ac:dyDescent="0.2">
      <c r="A11" s="347">
        <v>2</v>
      </c>
      <c r="B11" s="403" t="s">
        <v>135</v>
      </c>
      <c r="C11" s="42"/>
      <c r="D11" s="42"/>
      <c r="E11" s="43"/>
      <c r="F11" s="43"/>
      <c r="G11" s="43"/>
      <c r="H11" s="44"/>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row>
    <row r="12" spans="1:109" ht="12.75" customHeight="1" x14ac:dyDescent="0.2">
      <c r="A12" s="7" t="s">
        <v>66</v>
      </c>
      <c r="B12" s="68" t="s">
        <v>47</v>
      </c>
      <c r="C12" s="95"/>
      <c r="D12" s="10"/>
      <c r="E12" s="58">
        <v>0</v>
      </c>
      <c r="F12" s="58">
        <v>0</v>
      </c>
      <c r="G12" s="58">
        <v>0</v>
      </c>
      <c r="H12" s="58">
        <v>0</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row>
    <row r="13" spans="1:109" ht="12.75" customHeight="1" x14ac:dyDescent="0.2">
      <c r="A13" s="7" t="s">
        <v>67</v>
      </c>
      <c r="B13" s="68" t="s">
        <v>48</v>
      </c>
      <c r="C13" s="95"/>
      <c r="D13" s="10"/>
      <c r="E13" s="58">
        <v>0</v>
      </c>
      <c r="F13" s="58">
        <v>0</v>
      </c>
      <c r="G13" s="58">
        <v>0</v>
      </c>
      <c r="H13" s="58">
        <v>0</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row>
    <row r="14" spans="1:109" ht="12.75" customHeight="1" x14ac:dyDescent="0.2">
      <c r="A14" s="7" t="s">
        <v>68</v>
      </c>
      <c r="B14" s="68" t="s">
        <v>49</v>
      </c>
      <c r="C14" s="95"/>
      <c r="D14" s="10"/>
      <c r="E14" s="58">
        <v>0</v>
      </c>
      <c r="F14" s="58">
        <v>0</v>
      </c>
      <c r="G14" s="58">
        <v>0</v>
      </c>
      <c r="H14" s="58">
        <v>0</v>
      </c>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row>
    <row r="15" spans="1:109" ht="12.75" customHeight="1" x14ac:dyDescent="0.2">
      <c r="A15" s="7" t="s">
        <v>69</v>
      </c>
      <c r="B15" s="68" t="s">
        <v>50</v>
      </c>
      <c r="C15" s="95"/>
      <c r="D15" s="10"/>
      <c r="E15" s="58">
        <v>0</v>
      </c>
      <c r="F15" s="58">
        <v>0</v>
      </c>
      <c r="G15" s="58">
        <v>0</v>
      </c>
      <c r="H15" s="58">
        <v>0</v>
      </c>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row>
    <row r="16" spans="1:109" ht="12.75" customHeight="1" x14ac:dyDescent="0.2">
      <c r="A16" s="7" t="s">
        <v>70</v>
      </c>
      <c r="B16" s="68" t="s">
        <v>57</v>
      </c>
      <c r="C16" s="95"/>
      <c r="D16" s="10"/>
      <c r="E16" s="58">
        <v>0</v>
      </c>
      <c r="F16" s="58">
        <v>0</v>
      </c>
      <c r="G16" s="58">
        <v>0</v>
      </c>
      <c r="H16" s="58">
        <v>0</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row>
    <row r="17" spans="1:109" ht="12.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row>
    <row r="18" spans="1:109" ht="12.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row>
    <row r="19" spans="1:109" ht="12.75" customHeight="1" x14ac:dyDescent="0.2">
      <c r="A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row>
    <row r="20" spans="1:109"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row>
    <row r="21" spans="1:109"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row>
    <row r="22" spans="1:109" ht="12.75" customHeight="1" x14ac:dyDescent="0.2">
      <c r="A22" s="1"/>
      <c r="B22" s="151" t="s">
        <v>129</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row>
    <row r="23" spans="1:109" ht="12.75" customHeight="1" x14ac:dyDescent="0.2">
      <c r="A23" s="1"/>
      <c r="B23" s="1" t="s">
        <v>65</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row>
    <row r="24" spans="1:109" ht="12.75" customHeight="1" x14ac:dyDescent="0.2">
      <c r="A24" s="1"/>
      <c r="B24" s="448"/>
      <c r="C24" s="449"/>
      <c r="D24" s="450"/>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row>
    <row r="25" spans="1:109" ht="12.75" customHeight="1" x14ac:dyDescent="0.2">
      <c r="A25" s="1"/>
      <c r="B25" s="451"/>
      <c r="C25" s="452"/>
      <c r="D25" s="45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row>
    <row r="26" spans="1:109" ht="12.75" customHeight="1" x14ac:dyDescent="0.2">
      <c r="A26" s="1"/>
      <c r="B26" s="451"/>
      <c r="C26" s="452"/>
      <c r="D26" s="45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row>
    <row r="27" spans="1:109" ht="12.75" customHeight="1" x14ac:dyDescent="0.2">
      <c r="A27" s="1"/>
      <c r="B27" s="451"/>
      <c r="C27" s="452"/>
      <c r="D27" s="45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row>
    <row r="28" spans="1:109" ht="12.75" customHeight="1" x14ac:dyDescent="0.2">
      <c r="A28" s="1"/>
      <c r="B28" s="451"/>
      <c r="C28" s="452"/>
      <c r="D28" s="453"/>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row>
    <row r="29" spans="1:109" ht="12.75" customHeight="1" x14ac:dyDescent="0.2">
      <c r="A29" s="1"/>
      <c r="B29" s="451"/>
      <c r="C29" s="452"/>
      <c r="D29" s="453"/>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row>
    <row r="30" spans="1:109" ht="12.75" customHeight="1" x14ac:dyDescent="0.2">
      <c r="A30" s="1"/>
      <c r="B30" s="451"/>
      <c r="C30" s="452"/>
      <c r="D30" s="453"/>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row>
    <row r="31" spans="1:109" ht="12.75" customHeight="1" x14ac:dyDescent="0.2">
      <c r="A31" s="1"/>
      <c r="B31" s="454"/>
      <c r="C31" s="455"/>
      <c r="D31" s="456"/>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row>
    <row r="32" spans="1:109"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row>
    <row r="33" spans="1:109" ht="12.75" customHeight="1" x14ac:dyDescent="0.2">
      <c r="A33" s="1"/>
      <c r="B33" s="151" t="s">
        <v>130</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row>
    <row r="34" spans="1:109" ht="12.75" customHeight="1" x14ac:dyDescent="0.2">
      <c r="A34" s="1"/>
      <c r="B34" s="1" t="s">
        <v>70</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row>
    <row r="35" spans="1:109" ht="12.75" customHeight="1" x14ac:dyDescent="0.2">
      <c r="A35" s="1"/>
      <c r="B35" s="448"/>
      <c r="C35" s="457"/>
      <c r="D35" s="458"/>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row>
    <row r="36" spans="1:109" ht="12.75" customHeight="1" x14ac:dyDescent="0.2">
      <c r="A36" s="1"/>
      <c r="B36" s="459"/>
      <c r="C36" s="460"/>
      <c r="D36" s="46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row>
    <row r="37" spans="1:109" ht="12.75" customHeight="1" x14ac:dyDescent="0.2">
      <c r="A37" s="1"/>
      <c r="B37" s="459"/>
      <c r="C37" s="460"/>
      <c r="D37" s="46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row>
    <row r="38" spans="1:109" ht="12.75" customHeight="1" x14ac:dyDescent="0.2">
      <c r="A38" s="1"/>
      <c r="B38" s="459"/>
      <c r="C38" s="460"/>
      <c r="D38" s="46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row>
    <row r="39" spans="1:109" ht="12.75" customHeight="1" x14ac:dyDescent="0.2">
      <c r="A39" s="1"/>
      <c r="B39" s="459"/>
      <c r="C39" s="460"/>
      <c r="D39" s="46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row>
    <row r="40" spans="1:109" ht="12.75" customHeight="1" x14ac:dyDescent="0.2">
      <c r="A40" s="1"/>
      <c r="B40" s="459"/>
      <c r="C40" s="460"/>
      <c r="D40" s="46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row>
    <row r="41" spans="1:109" ht="12.75" customHeight="1" x14ac:dyDescent="0.2">
      <c r="A41" s="1"/>
      <c r="B41" s="459"/>
      <c r="C41" s="460"/>
      <c r="D41" s="46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row>
    <row r="42" spans="1:109" ht="12.75" customHeight="1" x14ac:dyDescent="0.2">
      <c r="A42" s="1"/>
      <c r="B42" s="462"/>
      <c r="C42" s="463"/>
      <c r="D42" s="464"/>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row>
    <row r="43" spans="1:109"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row>
    <row r="44" spans="1:109"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row>
    <row r="45" spans="1:109"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row>
    <row r="46" spans="1:109"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row>
    <row r="47" spans="1:109"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row>
    <row r="48" spans="1:109"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row>
    <row r="49" spans="1:109"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row>
    <row r="50" spans="1:109"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row>
    <row r="51" spans="1:109"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row>
    <row r="52" spans="1:109"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row>
    <row r="53" spans="1:109"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row>
    <row r="54" spans="1:109"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row>
    <row r="55" spans="1:109"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row>
    <row r="56" spans="1:109"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row>
    <row r="57" spans="1:109"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row>
    <row r="58" spans="1:109"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row>
    <row r="59" spans="1:109"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row>
    <row r="60" spans="1:109"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row>
    <row r="61" spans="1:109"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row>
    <row r="62" spans="1:109"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row>
    <row r="63" spans="1:109"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row>
    <row r="64" spans="1:109"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row>
    <row r="65" spans="1:109"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row>
    <row r="66" spans="1:109"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row>
    <row r="67" spans="1:109"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row>
    <row r="68" spans="1:109"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row>
    <row r="69" spans="1:109"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row>
    <row r="70" spans="1:109"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row>
    <row r="71" spans="1:109"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row>
    <row r="72" spans="1:109"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row>
    <row r="73" spans="1:109"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row>
    <row r="74" spans="1:109"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row>
    <row r="75" spans="1:109"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row>
    <row r="76" spans="1:109"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row>
    <row r="77" spans="1:109"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row>
    <row r="78" spans="1:109"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row>
    <row r="79" spans="1:109"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row>
    <row r="80" spans="1:109"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row>
    <row r="81" spans="1:109"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row>
    <row r="82" spans="1:109"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row>
    <row r="83" spans="1:109"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row>
    <row r="84" spans="1:109"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row>
    <row r="85" spans="1:109"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row>
    <row r="86" spans="1:109"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row>
    <row r="87" spans="1:109"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row>
    <row r="88" spans="1:109"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row>
    <row r="89" spans="1:109"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row>
    <row r="90" spans="1:109"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row>
    <row r="91" spans="1:109"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row>
    <row r="92" spans="1:109"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row>
    <row r="93" spans="1:109"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row>
    <row r="94" spans="1:109"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row>
    <row r="95" spans="1:109"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row>
    <row r="96" spans="1:109"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row>
    <row r="97" spans="1:109"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row>
    <row r="98" spans="1:109"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row>
    <row r="99" spans="1:109"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row>
    <row r="100" spans="1:109"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row>
    <row r="101" spans="1:109"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row>
    <row r="102" spans="1:109"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row>
    <row r="103" spans="1:109"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row>
    <row r="104" spans="1:109"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row>
    <row r="105" spans="1:109"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row>
    <row r="106" spans="1:109"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row>
    <row r="107" spans="1:109"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row>
    <row r="108" spans="1:109"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row>
    <row r="109" spans="1:109"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row>
    <row r="110" spans="1:109"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row>
    <row r="111" spans="1:109"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row>
    <row r="112" spans="1:109"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row>
    <row r="113" spans="1:109"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row>
    <row r="114" spans="1:109"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row>
    <row r="115" spans="1:109"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row>
    <row r="116" spans="1:109"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row>
    <row r="117" spans="1:109"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row>
    <row r="118" spans="1:109"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row>
    <row r="119" spans="1:109"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row>
    <row r="120" spans="1:109"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row>
    <row r="121" spans="1:109"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row>
    <row r="122" spans="1:109"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row>
    <row r="123" spans="1:109"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row>
    <row r="124" spans="1:109"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row>
    <row r="125" spans="1:109"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row>
    <row r="126" spans="1:109"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row>
    <row r="127" spans="1:109"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row>
    <row r="128" spans="1:109"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row>
    <row r="129" spans="1:109"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row>
    <row r="130" spans="1:109"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row>
    <row r="131" spans="1:109"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row>
    <row r="132" spans="1:109"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row>
    <row r="133" spans="1:109"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row>
    <row r="134" spans="1:109"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row>
    <row r="135" spans="1:109"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row>
    <row r="136" spans="1:109"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row>
    <row r="137" spans="1:109"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row>
    <row r="138" spans="1:109"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row>
    <row r="139" spans="1:109"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row>
    <row r="140" spans="1:109"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row>
    <row r="141" spans="1:109"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row>
    <row r="142" spans="1:109"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row>
    <row r="143" spans="1:109"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row>
    <row r="144" spans="1:109"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row>
    <row r="145" spans="1:109"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row>
    <row r="146" spans="1:109"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row>
    <row r="147" spans="1:109"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row>
    <row r="148" spans="1:109"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row>
    <row r="149" spans="1:109"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row>
    <row r="150" spans="1:109"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row>
    <row r="151" spans="1:109"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row>
    <row r="152" spans="1:109"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row>
    <row r="153" spans="1:109"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row>
    <row r="154" spans="1:109"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row>
    <row r="155" spans="1:109"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row>
    <row r="156" spans="1:109"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row>
    <row r="157" spans="1:109"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row>
    <row r="158" spans="1:109"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row>
    <row r="159" spans="1:109"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row>
    <row r="160" spans="1:109"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row>
    <row r="161" spans="1:109"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row>
    <row r="162" spans="1:109"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row>
    <row r="163" spans="1:109"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row>
    <row r="164" spans="1:109"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row>
    <row r="165" spans="1:109"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row>
    <row r="166" spans="1:109"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row>
    <row r="167" spans="1:109"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row>
    <row r="168" spans="1:109"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row>
    <row r="169" spans="1:109"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row>
    <row r="170" spans="1:109"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row>
    <row r="171" spans="1:109"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row>
    <row r="172" spans="1:109"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row>
    <row r="173" spans="1:109"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row>
    <row r="174" spans="1:109"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row>
    <row r="175" spans="1:109"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row>
    <row r="176" spans="1:109"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row>
    <row r="177" spans="1:109"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row>
    <row r="178" spans="1:109"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row>
    <row r="179" spans="1:109"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row>
    <row r="180" spans="1:109"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row>
    <row r="181" spans="1:109"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row>
    <row r="182" spans="1:109"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row>
    <row r="183" spans="1:109"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row>
    <row r="184" spans="1:109"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row>
    <row r="185" spans="1:109"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row>
    <row r="186" spans="1:109"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row>
    <row r="187" spans="1:109"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row>
    <row r="188" spans="1:109"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row>
    <row r="189" spans="1:109"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row>
    <row r="190" spans="1:109"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row>
    <row r="191" spans="1:109"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row>
    <row r="192" spans="1:109"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row>
    <row r="193" spans="1:109"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row>
    <row r="194" spans="1:109"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row>
    <row r="195" spans="1:109"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row>
    <row r="196" spans="1:109"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row>
    <row r="197" spans="1:109"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row>
    <row r="198" spans="1:109"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row>
    <row r="199" spans="1:109"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row>
    <row r="200" spans="1:109"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row>
    <row r="201" spans="1:109"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row>
    <row r="202" spans="1:109"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row>
    <row r="203" spans="1:109"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row>
    <row r="204" spans="1:109"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row>
    <row r="205" spans="1:109"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row>
    <row r="206" spans="1:109"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row>
    <row r="207" spans="1:109"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row>
    <row r="208" spans="1:109"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row>
    <row r="209" spans="1:109"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row>
    <row r="210" spans="1:109"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row>
    <row r="211" spans="1:109"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row>
    <row r="212" spans="1:109"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row>
    <row r="213" spans="1:109"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row>
    <row r="214" spans="1:109"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row>
    <row r="215" spans="1:109"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row>
    <row r="216" spans="1:109"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row>
    <row r="217" spans="1:109"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row>
    <row r="218" spans="1:109"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row>
    <row r="219" spans="1:109"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row>
    <row r="220" spans="1:109"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row>
    <row r="221" spans="1:109"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row>
    <row r="222" spans="1:109"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row>
    <row r="223" spans="1:109"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row>
    <row r="224" spans="1:109"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row>
    <row r="225" spans="1:109"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row>
    <row r="226" spans="1:109"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row>
    <row r="227" spans="1:109"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row>
    <row r="228" spans="1:109"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row>
    <row r="229" spans="1:109"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row>
    <row r="230" spans="1:109"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row>
    <row r="231" spans="1:109"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row>
    <row r="232" spans="1:109"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row>
    <row r="233" spans="1:109"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row>
    <row r="234" spans="1:109"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row>
    <row r="235" spans="1:109"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row>
    <row r="236" spans="1:109"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row>
    <row r="237" spans="1:109"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row>
    <row r="238" spans="1:109"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row>
    <row r="239" spans="1:109"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row>
    <row r="240" spans="1:109"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row>
    <row r="241" spans="1:109"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row>
    <row r="242" spans="1:109"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row>
    <row r="243" spans="1:109"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row>
    <row r="244" spans="1:109"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row>
    <row r="245" spans="1:109"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row>
    <row r="246" spans="1:109"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row>
    <row r="247" spans="1:109"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row>
    <row r="248" spans="1:109"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row>
    <row r="249" spans="1:109"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row>
    <row r="250" spans="1:109"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row>
    <row r="251" spans="1:109"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row>
    <row r="252" spans="1:109"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row>
    <row r="253" spans="1:109"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row>
    <row r="254" spans="1:109"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row>
    <row r="255" spans="1:109"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row>
    <row r="256" spans="1:109"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row>
    <row r="257" spans="1:109"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row>
    <row r="258" spans="1:109"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row>
    <row r="259" spans="1:109"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row>
    <row r="260" spans="1:109"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row>
    <row r="261" spans="1:109"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row>
    <row r="262" spans="1:109"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row>
    <row r="263" spans="1:109"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row>
    <row r="264" spans="1:109"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row>
    <row r="265" spans="1:109"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row>
    <row r="266" spans="1:109"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row>
    <row r="267" spans="1:109"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row>
    <row r="268" spans="1:109"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row>
    <row r="269" spans="1:109"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row>
    <row r="270" spans="1:109"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row>
    <row r="271" spans="1:109"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row>
    <row r="272" spans="1:109"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row>
    <row r="273" spans="1:109"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row>
    <row r="274" spans="1:109"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row>
    <row r="275" spans="1:109"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row>
    <row r="276" spans="1:109"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row>
    <row r="277" spans="1:109"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row>
    <row r="278" spans="1:109"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row>
    <row r="279" spans="1:109"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row>
    <row r="280" spans="1:109"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row>
    <row r="281" spans="1:109"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row>
    <row r="282" spans="1:109"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row>
    <row r="283" spans="1:109"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row>
    <row r="284" spans="1:109"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row>
    <row r="285" spans="1:109"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row>
    <row r="286" spans="1:109"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row>
    <row r="287" spans="1:109"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row>
    <row r="288" spans="1:109"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row>
    <row r="289" spans="1:109"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row>
    <row r="290" spans="1:109"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row>
    <row r="291" spans="1:109"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row>
    <row r="292" spans="1:109"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row>
    <row r="293" spans="1:109"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row>
    <row r="294" spans="1:109"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row>
    <row r="295" spans="1:109"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row>
    <row r="296" spans="1:109"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row>
    <row r="297" spans="1:109"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row>
    <row r="298" spans="1:109"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row>
    <row r="299" spans="1:109"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row>
    <row r="300" spans="1:109"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row>
    <row r="301" spans="1:109"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row>
    <row r="302" spans="1:109"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row>
    <row r="303" spans="1:109"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row>
    <row r="304" spans="1:109"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row>
    <row r="305" spans="1:109"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row>
    <row r="306" spans="1:109"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row>
    <row r="307" spans="1:109"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row>
    <row r="308" spans="1:109"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row>
    <row r="309" spans="1:109"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row>
    <row r="310" spans="1:109"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row>
    <row r="311" spans="1:109"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row>
    <row r="312" spans="1:109"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row>
    <row r="313" spans="1:109"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row>
    <row r="314" spans="1:109"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row>
    <row r="315" spans="1:109"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row>
    <row r="316" spans="1:109"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row>
    <row r="317" spans="1:109"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row>
    <row r="318" spans="1:109"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row>
    <row r="319" spans="1:109"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row>
    <row r="320" spans="1:109"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row>
    <row r="321" spans="1:109"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row>
    <row r="322" spans="1:109"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row>
    <row r="323" spans="1:109"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row>
    <row r="324" spans="1:109"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row>
    <row r="325" spans="1:109"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row>
    <row r="326" spans="1:109"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row>
    <row r="327" spans="1:109"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row>
    <row r="328" spans="1:109"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row>
    <row r="329" spans="1:109"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row>
    <row r="330" spans="1:109"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row>
    <row r="331" spans="1:109"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row>
    <row r="332" spans="1:109"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row>
    <row r="333" spans="1:109"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row>
    <row r="334" spans="1:109"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row>
    <row r="335" spans="1:109"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row>
    <row r="336" spans="1:109"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row>
    <row r="337" spans="1:109"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row>
    <row r="338" spans="1:109"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row>
    <row r="339" spans="1:109"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row>
    <row r="340" spans="1:109"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row>
    <row r="341" spans="1:109"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row>
    <row r="342" spans="1:109"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row>
    <row r="343" spans="1:109"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row>
    <row r="344" spans="1:109"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row>
    <row r="345" spans="1:109"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row>
    <row r="346" spans="1:109"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row>
    <row r="347" spans="1:109"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row>
    <row r="348" spans="1:109"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row>
    <row r="349" spans="1:109"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row>
    <row r="350" spans="1:109"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row>
    <row r="351" spans="1:109"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row>
    <row r="352" spans="1:109"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row>
    <row r="353" spans="1:109"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row>
    <row r="354" spans="1:109"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row>
    <row r="355" spans="1:109"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row>
    <row r="356" spans="1:109"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row>
    <row r="357" spans="1:109"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row>
    <row r="358" spans="1:109"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row>
    <row r="359" spans="1:109"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row>
    <row r="360" spans="1:109"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row>
    <row r="361" spans="1:109"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row>
    <row r="362" spans="1:109"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row>
    <row r="363" spans="1:109"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row>
    <row r="364" spans="1:109"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row>
    <row r="365" spans="1:109"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row>
    <row r="366" spans="1:109"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row>
    <row r="367" spans="1:109"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row>
    <row r="368" spans="1:109"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row>
    <row r="369" spans="1:109"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row>
    <row r="370" spans="1:109"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row>
    <row r="371" spans="1:109"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row>
    <row r="372" spans="1:109"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row>
    <row r="373" spans="1:109"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row>
    <row r="374" spans="1:109"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row>
    <row r="375" spans="1:109"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row>
    <row r="376" spans="1:109"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row>
    <row r="377" spans="1:109"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row>
    <row r="378" spans="1:109"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row>
    <row r="379" spans="1:109"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row>
    <row r="380" spans="1:109"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row>
    <row r="381" spans="1:109"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row>
    <row r="382" spans="1:109"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row>
    <row r="383" spans="1:109"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row>
    <row r="384" spans="1:109"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row>
    <row r="385" spans="1:109"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row>
    <row r="386" spans="1:109"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row>
    <row r="387" spans="1:109"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row>
    <row r="388" spans="1:109"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row>
    <row r="389" spans="1:109"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row>
    <row r="390" spans="1:109"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row>
    <row r="391" spans="1:109"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row>
    <row r="392" spans="1:109"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row>
    <row r="393" spans="1:109"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row>
    <row r="394" spans="1:109"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row>
    <row r="395" spans="1:109"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row>
    <row r="396" spans="1:109"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row>
    <row r="397" spans="1:109"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row>
    <row r="398" spans="1:109"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row>
    <row r="399" spans="1:109"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row>
    <row r="400" spans="1:109"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row>
    <row r="401" spans="1:109"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row>
    <row r="402" spans="1:109"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row>
    <row r="403" spans="1:109"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row>
    <row r="404" spans="1:109"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row>
    <row r="405" spans="1:109"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row>
    <row r="406" spans="1:109"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row>
    <row r="407" spans="1:109"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row>
    <row r="408" spans="1:109"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row>
    <row r="409" spans="1:109"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row>
    <row r="410" spans="1:109"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row>
    <row r="411" spans="1:109"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row>
    <row r="412" spans="1:109"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row>
    <row r="413" spans="1:109"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row>
    <row r="414" spans="1:109"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row>
    <row r="415" spans="1:109"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row>
    <row r="416" spans="1:109"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row>
    <row r="417" spans="1:109"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row>
    <row r="418" spans="1:109"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row>
    <row r="419" spans="1:109"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row>
    <row r="420" spans="1:109"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row>
    <row r="421" spans="1:109"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row>
    <row r="422" spans="1:109"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row>
    <row r="423" spans="1:109"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row>
    <row r="424" spans="1:109"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row>
    <row r="425" spans="1:109"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row>
    <row r="426" spans="1:109"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row>
    <row r="427" spans="1:109"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row>
    <row r="428" spans="1:109"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row>
    <row r="429" spans="1:109"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row>
    <row r="430" spans="1:109"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row>
    <row r="431" spans="1:109"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row>
    <row r="432" spans="1:109"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row>
    <row r="433" spans="1:109"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row>
    <row r="434" spans="1:109"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row>
    <row r="435" spans="1:109"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row>
    <row r="436" spans="1:109"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row>
    <row r="437" spans="1:109"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row>
    <row r="438" spans="1:109"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row>
    <row r="439" spans="1:109"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row>
    <row r="440" spans="1:109"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row>
    <row r="441" spans="1:109"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row>
    <row r="442" spans="1:109"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row>
    <row r="443" spans="1:109"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row>
    <row r="444" spans="1:109"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row>
    <row r="445" spans="1:109"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row>
    <row r="446" spans="1:109"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row>
    <row r="447" spans="1:109"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row>
    <row r="448" spans="1:109"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row>
    <row r="449" spans="1:109"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row>
    <row r="450" spans="1:109"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row>
    <row r="451" spans="1:109"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row>
    <row r="452" spans="1:109"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row>
    <row r="453" spans="1:109"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row>
    <row r="454" spans="1:109"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row>
    <row r="455" spans="1:109"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row>
    <row r="456" spans="1:109"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row>
    <row r="457" spans="1:109"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row>
    <row r="458" spans="1:109"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row>
    <row r="459" spans="1:109"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row>
    <row r="460" spans="1:109"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row>
    <row r="461" spans="1:109"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row>
    <row r="462" spans="1:109"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row>
    <row r="463" spans="1:109"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row>
    <row r="464" spans="1:109"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row>
    <row r="465" spans="1:109"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row>
    <row r="466" spans="1:109"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row>
    <row r="467" spans="1:109"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row>
    <row r="468" spans="1:109"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row>
    <row r="469" spans="1:109"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row>
    <row r="470" spans="1:109"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row>
    <row r="471" spans="1:109"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row>
    <row r="472" spans="1:109"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row>
    <row r="473" spans="1:109"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row>
    <row r="474" spans="1:109"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row>
    <row r="475" spans="1:109"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row>
    <row r="476" spans="1:109"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row>
    <row r="477" spans="1:109"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row>
    <row r="478" spans="1:109"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row>
    <row r="479" spans="1:109"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row>
    <row r="480" spans="1:109"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row>
    <row r="481" spans="1:109"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row>
    <row r="482" spans="1:109"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row>
    <row r="483" spans="1:109"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row>
    <row r="484" spans="1:109"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row>
    <row r="485" spans="1:109"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row>
    <row r="486" spans="1:109"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row>
    <row r="487" spans="1:109"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row>
    <row r="488" spans="1:109"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row>
    <row r="489" spans="1:109"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row>
    <row r="490" spans="1:109"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row>
    <row r="491" spans="1:109"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row>
    <row r="492" spans="1:109"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row>
    <row r="493" spans="1:109"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row>
    <row r="494" spans="1:109"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row>
    <row r="495" spans="1:109"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row>
    <row r="496" spans="1:109"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row>
    <row r="497" spans="1:109"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row>
    <row r="498" spans="1:109"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row>
    <row r="499" spans="1:109"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row>
    <row r="500" spans="1:109"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row>
    <row r="501" spans="1:109"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row>
    <row r="502" spans="1:109"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row>
    <row r="503" spans="1:109"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row>
    <row r="504" spans="1:109"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row>
    <row r="505" spans="1:109"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row>
    <row r="506" spans="1:109"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row>
    <row r="507" spans="1:109"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row>
    <row r="508" spans="1:109"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row>
    <row r="509" spans="1:109"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row>
    <row r="510" spans="1:109"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row>
    <row r="511" spans="1:109"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row>
    <row r="512" spans="1:109"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row>
    <row r="513" spans="1:109"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row>
    <row r="514" spans="1:109"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row>
    <row r="515" spans="1:109"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row>
    <row r="516" spans="1:109"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row>
    <row r="517" spans="1:109"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row>
    <row r="518" spans="1:109"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row>
    <row r="519" spans="1:109"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row>
    <row r="520" spans="1:109"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row>
    <row r="521" spans="1:109"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row>
    <row r="522" spans="1:109"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row>
    <row r="523" spans="1:109"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row>
    <row r="524" spans="1:109"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row>
    <row r="525" spans="1:109"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row>
    <row r="526" spans="1:109"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row>
    <row r="527" spans="1:109"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row>
    <row r="528" spans="1:109"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row>
    <row r="529" spans="1:109"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row>
    <row r="530" spans="1:109"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row>
    <row r="531" spans="1:109"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row>
    <row r="532" spans="1:109"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row>
    <row r="533" spans="1:109"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row>
    <row r="534" spans="1:109"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row>
    <row r="535" spans="1:109"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row>
    <row r="536" spans="1:109"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row>
    <row r="537" spans="1:109"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row>
    <row r="538" spans="1:109"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row>
    <row r="539" spans="1:109"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row>
    <row r="540" spans="1:109"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row>
    <row r="541" spans="1:109"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row>
    <row r="542" spans="1:109"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row>
    <row r="543" spans="1:109"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row>
    <row r="544" spans="1:109"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row>
    <row r="545" spans="1:109"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row>
    <row r="546" spans="1:109"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row>
    <row r="547" spans="1:109"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row>
    <row r="548" spans="1:109"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row>
    <row r="549" spans="1:109"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row>
    <row r="550" spans="1:109"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row>
    <row r="551" spans="1:109"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row>
    <row r="552" spans="1:109"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row>
    <row r="553" spans="1:109"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row>
    <row r="554" spans="1:109"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row>
    <row r="555" spans="1:109"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row>
    <row r="556" spans="1:109"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row>
    <row r="557" spans="1:109"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row>
    <row r="558" spans="1:109"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row>
    <row r="559" spans="1:109"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row>
    <row r="560" spans="1:109"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row>
    <row r="561" spans="1:109"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row>
    <row r="562" spans="1:109"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row>
    <row r="563" spans="1:109"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row>
    <row r="564" spans="1:109"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row>
    <row r="565" spans="1:109"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row>
    <row r="566" spans="1:109"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row>
    <row r="567" spans="1:109"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row>
    <row r="568" spans="1:109"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row>
    <row r="569" spans="1:109"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row>
    <row r="570" spans="1:109"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row>
    <row r="571" spans="1:109"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row>
    <row r="572" spans="1:109"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row>
    <row r="573" spans="1:109"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row>
    <row r="574" spans="1:109"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row>
    <row r="575" spans="1:109"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row>
    <row r="576" spans="1:109"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row>
    <row r="577" spans="1:109"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row>
    <row r="578" spans="1:109"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row>
    <row r="579" spans="1:109"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row>
    <row r="580" spans="1:109"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row>
    <row r="581" spans="1:109"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row>
    <row r="582" spans="1:109"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row>
    <row r="583" spans="1:109"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row>
    <row r="584" spans="1:109"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row>
    <row r="585" spans="1:109"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row>
    <row r="586" spans="1:109"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row>
    <row r="587" spans="1:109"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row>
    <row r="588" spans="1:109"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row>
    <row r="589" spans="1:109"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row>
    <row r="590" spans="1:109"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row>
    <row r="591" spans="1:109"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row>
    <row r="592" spans="1:109"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row>
    <row r="593" spans="1:109"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row>
    <row r="594" spans="1:109"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row>
    <row r="595" spans="1:109"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row>
    <row r="596" spans="1:109"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row>
    <row r="597" spans="1:109"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row>
    <row r="598" spans="1:109"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row>
    <row r="599" spans="1:109"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row>
    <row r="600" spans="1:109"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row>
    <row r="601" spans="1:109"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row>
    <row r="602" spans="1:109"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row>
    <row r="603" spans="1:109"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row>
    <row r="604" spans="1:109"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row>
    <row r="605" spans="1:109"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row>
    <row r="606" spans="1:109"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row>
    <row r="607" spans="1:109"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row>
    <row r="608" spans="1:109"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row>
    <row r="609" spans="1:109"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row>
    <row r="610" spans="1:109"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row>
    <row r="611" spans="1:109"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row>
    <row r="612" spans="1:109"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row>
    <row r="613" spans="1:109"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row>
    <row r="614" spans="1:109"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row>
    <row r="615" spans="1:109"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row>
    <row r="616" spans="1:109"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row>
    <row r="617" spans="1:109"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row>
    <row r="618" spans="1:109"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row>
    <row r="619" spans="1:109"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row>
    <row r="620" spans="1:109"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row>
    <row r="621" spans="1:109"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row>
    <row r="622" spans="1:109"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row>
    <row r="623" spans="1:109"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row>
    <row r="624" spans="1:109"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row>
    <row r="625" spans="1:109"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row>
    <row r="626" spans="1:109"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row>
    <row r="627" spans="1:109"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row>
    <row r="628" spans="1:109"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row>
    <row r="629" spans="1:109"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row>
    <row r="630" spans="1:109"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row>
    <row r="631" spans="1:109"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row>
    <row r="632" spans="1:109"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row>
    <row r="633" spans="1:109"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row>
    <row r="634" spans="1:109"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row>
    <row r="635" spans="1:109"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row>
    <row r="636" spans="1:109"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row>
    <row r="637" spans="1:109"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row>
    <row r="638" spans="1:109"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row>
    <row r="639" spans="1:109"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row>
    <row r="640" spans="1:109"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row>
    <row r="641" spans="1:109"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row>
    <row r="642" spans="1:109"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row>
    <row r="643" spans="1:109"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row>
    <row r="644" spans="1:109"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row>
    <row r="645" spans="1:109"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row>
    <row r="646" spans="1:109"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row>
    <row r="647" spans="1:109"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row>
    <row r="648" spans="1:109"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row>
    <row r="649" spans="1:109"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row>
    <row r="650" spans="1:109"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row>
    <row r="651" spans="1:109"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row>
    <row r="652" spans="1:109"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row>
    <row r="653" spans="1:109"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row>
    <row r="654" spans="1:109"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row>
    <row r="655" spans="1:109"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row>
    <row r="656" spans="1:109"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row>
    <row r="657" spans="1:109"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row>
    <row r="658" spans="1:109"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row>
    <row r="659" spans="1:109"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row>
    <row r="660" spans="1:109"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row>
    <row r="661" spans="1:109"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row>
    <row r="662" spans="1:109"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row>
    <row r="663" spans="1:109"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row>
    <row r="664" spans="1:109"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row>
    <row r="665" spans="1:109"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row>
    <row r="666" spans="1:109"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row>
    <row r="667" spans="1:109"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row>
    <row r="668" spans="1:109"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row>
    <row r="669" spans="1:109"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row>
    <row r="670" spans="1:109"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row>
    <row r="671" spans="1:109"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row>
    <row r="672" spans="1:109"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row>
    <row r="673" spans="1:109"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row>
    <row r="674" spans="1:109"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row>
    <row r="675" spans="1:109"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row>
    <row r="676" spans="1:109"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row>
    <row r="677" spans="1:109"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row>
    <row r="678" spans="1:109"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row>
    <row r="679" spans="1:109"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row>
    <row r="680" spans="1:109"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row>
    <row r="681" spans="1:109"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row>
    <row r="682" spans="1:109"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row>
    <row r="683" spans="1:109"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row>
    <row r="684" spans="1:109"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row>
    <row r="685" spans="1:109"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row>
    <row r="686" spans="1:109"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row>
    <row r="687" spans="1:109"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row>
    <row r="688" spans="1:109"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row>
    <row r="689" spans="1:109"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row>
    <row r="690" spans="1:109"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row>
    <row r="691" spans="1:109"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row>
    <row r="692" spans="1:109"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row>
    <row r="693" spans="1:109"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row>
    <row r="694" spans="1:109"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row>
    <row r="695" spans="1:109"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row>
    <row r="696" spans="1:109"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row>
    <row r="697" spans="1:109"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row>
    <row r="698" spans="1:109"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row>
    <row r="699" spans="1:109"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row>
    <row r="700" spans="1:109"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row>
    <row r="701" spans="1:109"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row>
    <row r="702" spans="1:109"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row>
    <row r="703" spans="1:109"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row>
    <row r="704" spans="1:109"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row>
    <row r="705" spans="1:109"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row>
    <row r="706" spans="1:109"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row>
    <row r="707" spans="1:109"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row>
    <row r="708" spans="1:109"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row>
    <row r="709" spans="1:109"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row>
    <row r="710" spans="1:109"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row>
    <row r="711" spans="1:109"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row>
    <row r="712" spans="1:109"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row>
    <row r="713" spans="1:109"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row>
    <row r="714" spans="1:109"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row>
    <row r="715" spans="1:109"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row>
    <row r="716" spans="1:109"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row>
    <row r="717" spans="1:109"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row>
    <row r="718" spans="1:109"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row>
    <row r="719" spans="1:109"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row>
    <row r="720" spans="1:109"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row>
    <row r="721" spans="1:109"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row>
    <row r="722" spans="1:109"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row>
    <row r="723" spans="1:109"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row>
    <row r="724" spans="1:109"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row>
    <row r="725" spans="1:109"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row>
    <row r="726" spans="1:109"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row>
    <row r="727" spans="1:109"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row>
    <row r="728" spans="1:109"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row>
    <row r="729" spans="1:109"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row>
    <row r="730" spans="1:109"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row>
    <row r="731" spans="1:109"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row>
    <row r="732" spans="1:109"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row>
    <row r="733" spans="1:109"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row>
    <row r="734" spans="1:109"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row>
    <row r="735" spans="1:109"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row>
    <row r="736" spans="1:109"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row>
    <row r="737" spans="1:109"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row>
    <row r="738" spans="1:109"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row>
    <row r="739" spans="1:109"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row>
    <row r="740" spans="1:109"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row>
    <row r="741" spans="1:109"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row>
    <row r="742" spans="1:109"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row>
    <row r="743" spans="1:109"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row>
    <row r="744" spans="1:109"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row>
    <row r="745" spans="1:109"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row>
    <row r="746" spans="1:109"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row>
    <row r="747" spans="1:109"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row>
    <row r="748" spans="1:109"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row>
    <row r="749" spans="1:109"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row>
    <row r="750" spans="1:109"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row>
    <row r="751" spans="1:109"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row>
    <row r="752" spans="1:109"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row>
    <row r="753" spans="1:109"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row>
    <row r="754" spans="1:109"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row>
    <row r="755" spans="1:109"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row>
    <row r="756" spans="1:109"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row>
    <row r="757" spans="1:109"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row>
    <row r="758" spans="1:109"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row>
    <row r="759" spans="1:109"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row>
    <row r="760" spans="1:109"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row>
    <row r="761" spans="1:109"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row>
    <row r="762" spans="1:109"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row>
    <row r="763" spans="1:109"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row>
    <row r="764" spans="1:109"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row>
    <row r="765" spans="1:109"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row>
    <row r="766" spans="1:109"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row>
    <row r="767" spans="1:109"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row>
    <row r="768" spans="1:109"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row>
    <row r="769" spans="1:109"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row>
    <row r="770" spans="1:109"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row>
    <row r="771" spans="1:109"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row>
    <row r="772" spans="1:109"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row>
    <row r="773" spans="1:109"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row>
    <row r="774" spans="1:109"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row>
    <row r="775" spans="1:109"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row>
    <row r="776" spans="1:109"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row>
    <row r="777" spans="1:109"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row>
    <row r="778" spans="1:109"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row>
    <row r="779" spans="1:109"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row>
    <row r="780" spans="1:109"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row>
    <row r="781" spans="1:109"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row>
    <row r="782" spans="1:109"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row>
    <row r="783" spans="1:109"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row>
    <row r="784" spans="1:109"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row>
    <row r="785" spans="1:109"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row>
    <row r="786" spans="1:109"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row>
    <row r="787" spans="1:109"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row>
    <row r="788" spans="1:109"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row>
    <row r="789" spans="1:109"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row>
    <row r="790" spans="1:109"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row>
    <row r="791" spans="1:109"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row>
    <row r="792" spans="1:109"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row>
    <row r="793" spans="1:109"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row>
    <row r="794" spans="1:109"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row>
    <row r="795" spans="1:109"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row>
    <row r="796" spans="1:109"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row>
    <row r="797" spans="1:109"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row>
    <row r="798" spans="1:109"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row>
    <row r="799" spans="1:109"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row>
    <row r="800" spans="1:109"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row>
    <row r="801" spans="1:109"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row>
    <row r="802" spans="1:109"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row>
    <row r="803" spans="1:109"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row>
    <row r="804" spans="1:109"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row>
    <row r="805" spans="1:109"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row>
    <row r="806" spans="1:109"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row>
    <row r="807" spans="1:109"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row>
    <row r="808" spans="1:109"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row>
    <row r="809" spans="1:109"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row>
    <row r="810" spans="1:109"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row>
    <row r="811" spans="1:109"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row>
    <row r="812" spans="1:109"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row>
    <row r="813" spans="1:109"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row>
    <row r="814" spans="1:109"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row>
    <row r="815" spans="1:109"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row>
    <row r="816" spans="1:109"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row>
    <row r="817" spans="1:109"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row>
    <row r="818" spans="1:109"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row>
    <row r="819" spans="1:109"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row>
    <row r="820" spans="1:109"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row>
    <row r="821" spans="1:109"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row>
    <row r="822" spans="1:109"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row>
    <row r="823" spans="1:109"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row>
    <row r="824" spans="1:109"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row>
    <row r="825" spans="1:109"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row>
    <row r="826" spans="1:109"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row>
    <row r="827" spans="1:109"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row>
    <row r="828" spans="1:109"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row>
    <row r="829" spans="1:109"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row>
    <row r="830" spans="1:109"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row>
    <row r="831" spans="1:109"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row>
    <row r="832" spans="1:109"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row>
    <row r="833" spans="1:109"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row>
    <row r="834" spans="1:109"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row>
    <row r="835" spans="1:109"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row>
    <row r="836" spans="1:109"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row>
    <row r="837" spans="1:109"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row>
    <row r="838" spans="1:109"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row>
    <row r="839" spans="1:109"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row>
    <row r="840" spans="1:109"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row>
    <row r="841" spans="1:109"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row>
    <row r="842" spans="1:109"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row>
    <row r="843" spans="1:109"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row>
    <row r="844" spans="1:109"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row>
    <row r="845" spans="1:109"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row>
    <row r="846" spans="1:109"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row>
    <row r="847" spans="1:109"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row>
    <row r="848" spans="1:109"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row>
    <row r="849" spans="1:109"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row>
    <row r="850" spans="1:109"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row>
    <row r="851" spans="1:109"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row>
    <row r="852" spans="1:109"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row>
    <row r="853" spans="1:109"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row>
    <row r="854" spans="1:109"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row>
    <row r="855" spans="1:109"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row>
    <row r="856" spans="1:109"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row>
    <row r="857" spans="1:109"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row>
    <row r="858" spans="1:109"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row>
    <row r="859" spans="1:109"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row>
    <row r="860" spans="1:109"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row>
    <row r="861" spans="1:109"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row>
    <row r="862" spans="1:109"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row>
    <row r="863" spans="1:109"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row>
    <row r="864" spans="1:109"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row>
    <row r="865" spans="1:109"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row>
    <row r="866" spans="1:109"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row>
    <row r="867" spans="1:109"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row>
    <row r="868" spans="1:109"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row>
    <row r="869" spans="1:109"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row>
    <row r="870" spans="1:109"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row>
    <row r="871" spans="1:109"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row>
    <row r="872" spans="1:109"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row>
    <row r="873" spans="1:109"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row>
    <row r="874" spans="1:109"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row>
    <row r="875" spans="1:109"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row>
    <row r="876" spans="1:109"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row>
    <row r="877" spans="1:109"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row>
    <row r="878" spans="1:109"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row>
    <row r="879" spans="1:109"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row>
    <row r="880" spans="1:109"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row>
    <row r="881" spans="1:109"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row>
    <row r="882" spans="1:109"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row>
    <row r="883" spans="1:109"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row>
    <row r="884" spans="1:109"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row>
    <row r="885" spans="1:109"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row>
    <row r="886" spans="1:109"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row>
    <row r="887" spans="1:109"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row>
    <row r="888" spans="1:109"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row>
    <row r="889" spans="1:109"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row>
    <row r="890" spans="1:109"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row>
    <row r="891" spans="1:109"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row>
    <row r="892" spans="1:109"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row>
    <row r="893" spans="1:109"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row>
    <row r="894" spans="1:109"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row>
    <row r="895" spans="1:109"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row>
    <row r="896" spans="1:109"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row>
    <row r="897" spans="1:109"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row>
    <row r="898" spans="1:109"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row>
    <row r="899" spans="1:109"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row>
    <row r="900" spans="1:109"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row>
    <row r="901" spans="1:109"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row>
    <row r="902" spans="1:109"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row>
    <row r="903" spans="1:109"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row>
    <row r="904" spans="1:109"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row>
    <row r="905" spans="1:109"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row>
    <row r="906" spans="1:109"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row>
    <row r="907" spans="1:109"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row>
    <row r="908" spans="1:109"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row>
    <row r="909" spans="1:109"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row>
    <row r="910" spans="1:109"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row>
    <row r="911" spans="1:109"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row>
    <row r="912" spans="1:109"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row>
    <row r="913" spans="1:109"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row>
    <row r="914" spans="1:109"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row>
    <row r="915" spans="1:109"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row>
    <row r="916" spans="1:109"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row>
    <row r="917" spans="1:109"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row>
    <row r="918" spans="1:109"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row>
    <row r="919" spans="1:109"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row>
    <row r="920" spans="1:109"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row>
    <row r="921" spans="1:109"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row>
    <row r="922" spans="1:109"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row>
    <row r="923" spans="1:109"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row>
    <row r="924" spans="1:109"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row>
    <row r="925" spans="1:109"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row>
    <row r="926" spans="1:109"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row>
    <row r="927" spans="1:109"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row>
    <row r="928" spans="1:109"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row>
    <row r="929" spans="1:109"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row>
    <row r="930" spans="1:109"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row>
    <row r="931" spans="1:109"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row>
    <row r="932" spans="1:109"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row>
    <row r="933" spans="1:109"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row>
    <row r="934" spans="1:109"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row>
    <row r="935" spans="1:109"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row>
    <row r="936" spans="1:109"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row>
    <row r="937" spans="1:109"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row>
    <row r="938" spans="1:109"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row>
    <row r="939" spans="1:109"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row>
    <row r="940" spans="1:109"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row>
    <row r="941" spans="1:109"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row>
    <row r="942" spans="1:109"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row>
    <row r="943" spans="1:109"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row>
    <row r="944" spans="1:109"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row>
    <row r="945" spans="1:109"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row>
    <row r="946" spans="1:109"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row>
    <row r="947" spans="1:109"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row>
    <row r="948" spans="1:109"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row>
    <row r="949" spans="1:109"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row>
    <row r="950" spans="1:109"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row>
    <row r="951" spans="1:109"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row>
    <row r="952" spans="1:109"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row>
    <row r="953" spans="1:109"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row>
    <row r="954" spans="1:109"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row>
    <row r="955" spans="1:109"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row>
    <row r="956" spans="1:109"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row>
    <row r="957" spans="1:109"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row>
    <row r="958" spans="1:109"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row>
    <row r="959" spans="1:109"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row>
    <row r="960" spans="1:109"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row>
    <row r="961" spans="1:109"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row>
    <row r="962" spans="1:109"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row>
    <row r="963" spans="1:109"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row>
    <row r="964" spans="1:109"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row>
    <row r="965" spans="1:109"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row>
    <row r="966" spans="1:109"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row>
    <row r="967" spans="1:109"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row>
    <row r="968" spans="1:109"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row>
    <row r="969" spans="1:109"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row>
    <row r="970" spans="1:109"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row>
    <row r="971" spans="1:109"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row>
    <row r="972" spans="1:109"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row>
    <row r="973" spans="1:109"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row>
    <row r="974" spans="1:109"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row>
    <row r="975" spans="1:109"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row>
    <row r="976" spans="1:109"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row>
    <row r="977" spans="1:109"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row>
    <row r="978" spans="1:109"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row>
    <row r="979" spans="1:109"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row>
    <row r="980" spans="1:109"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row>
    <row r="981" spans="1:109"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row>
    <row r="982" spans="1:109"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row>
    <row r="983" spans="1:109"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row>
    <row r="984" spans="1:109"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row>
    <row r="985" spans="1:109"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row>
    <row r="986" spans="1:109"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row>
    <row r="987" spans="1:109"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row>
    <row r="988" spans="1:109"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row>
    <row r="989" spans="1:109"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row>
    <row r="990" spans="1:109"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row>
    <row r="991" spans="1:109"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row>
    <row r="992" spans="1:109"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row>
    <row r="993" spans="1:109"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row>
    <row r="994" spans="1:109"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row>
    <row r="995" spans="1:109"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row>
    <row r="996" spans="1:109"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row>
    <row r="997" spans="1:109"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row>
    <row r="998" spans="1:109"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row>
    <row r="999" spans="1:109"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row>
    <row r="1000" spans="1:109"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row>
    <row r="1001" spans="1:109"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row>
    <row r="1002" spans="1:109"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row>
    <row r="1003" spans="1:109"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row>
    <row r="1004" spans="1:109"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row>
    <row r="1005" spans="1:109" ht="12.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row>
    <row r="1006" spans="1:109" ht="12.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row>
    <row r="1007" spans="1:109" ht="12.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row>
    <row r="1008" spans="1:109" ht="12.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row>
    <row r="1009" spans="1:109" ht="12.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row>
    <row r="1010" spans="1:109" ht="12.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row>
    <row r="1011" spans="1:109" ht="12.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row>
    <row r="1012" spans="1:109" ht="12.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row>
    <row r="1013" spans="1:109" ht="12.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row>
    <row r="1014" spans="1:109" ht="12.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row>
    <row r="1015" spans="1:109" ht="12.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row>
    <row r="1016" spans="1:109" ht="12.75"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row>
    <row r="1017" spans="1:109" ht="12.75"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row>
    <row r="1018" spans="1:109" ht="12.75" customHeight="1" x14ac:dyDescent="0.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row>
    <row r="1019" spans="1:109" ht="12.75" customHeight="1" x14ac:dyDescent="0.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row>
    <row r="1020" spans="1:109" ht="12.75" customHeight="1" x14ac:dyDescent="0.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row>
    <row r="1021" spans="1:109" ht="12.75" customHeight="1" x14ac:dyDescent="0.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row>
    <row r="1022" spans="1:109" ht="12.75" customHeight="1" x14ac:dyDescent="0.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row>
    <row r="1023" spans="1:109" ht="12.75" customHeight="1" x14ac:dyDescent="0.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row>
    <row r="1024" spans="1:109" ht="12.75" customHeight="1" x14ac:dyDescent="0.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row>
    <row r="1025" spans="1:109" ht="12.75" customHeight="1" x14ac:dyDescent="0.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row>
    <row r="1026" spans="1:109" ht="12.75" customHeight="1" x14ac:dyDescent="0.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row>
    <row r="1027" spans="1:109" ht="12.75" customHeight="1" x14ac:dyDescent="0.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row>
    <row r="1028" spans="1:109" ht="12.75" customHeight="1" x14ac:dyDescent="0.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row>
    <row r="1029" spans="1:109" ht="12.75" customHeight="1" x14ac:dyDescent="0.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row>
    <row r="1030" spans="1:109" ht="12.75" customHeight="1" x14ac:dyDescent="0.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row>
    <row r="1031" spans="1:109" ht="12.75" customHeight="1" x14ac:dyDescent="0.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row>
    <row r="1032" spans="1:109" ht="12.75" customHeight="1" x14ac:dyDescent="0.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row>
    <row r="1033" spans="1:109" ht="12.75" customHeight="1" x14ac:dyDescent="0.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row>
    <row r="1034" spans="1:109" ht="12.75" customHeight="1" x14ac:dyDescent="0.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row>
    <row r="1035" spans="1:109" ht="12.75" customHeight="1" x14ac:dyDescent="0.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row>
    <row r="1036" spans="1:109" ht="12.75" customHeight="1" x14ac:dyDescent="0.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row>
    <row r="1037" spans="1:109" ht="12.75" customHeight="1" x14ac:dyDescent="0.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row>
    <row r="1038" spans="1:109" ht="12.75" customHeight="1" x14ac:dyDescent="0.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row>
    <row r="1039" spans="1:109" ht="12.75" customHeight="1" x14ac:dyDescent="0.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row>
    <row r="1040" spans="1:109" ht="12.75" customHeight="1" x14ac:dyDescent="0.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row>
    <row r="1041" spans="1:109" ht="12.75" customHeight="1" x14ac:dyDescent="0.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row>
    <row r="1042" spans="1:109" ht="12.75" customHeight="1" x14ac:dyDescent="0.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row>
    <row r="1043" spans="1:109" ht="12.75" customHeight="1" x14ac:dyDescent="0.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row>
    <row r="1044" spans="1:109" ht="12.75" customHeight="1" x14ac:dyDescent="0.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row>
    <row r="1045" spans="1:109" ht="12.75" customHeight="1" x14ac:dyDescent="0.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row>
    <row r="1046" spans="1:109" ht="12.75" customHeight="1" x14ac:dyDescent="0.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row>
    <row r="1047" spans="1:109" ht="12.75" customHeight="1" x14ac:dyDescent="0.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row>
    <row r="1048" spans="1:109" ht="12.75" customHeight="1" x14ac:dyDescent="0.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row>
    <row r="1049" spans="1:109" ht="12.75" customHeight="1" x14ac:dyDescent="0.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row>
    <row r="1050" spans="1:109" ht="12.75" customHeight="1" x14ac:dyDescent="0.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row>
    <row r="1051" spans="1:109" ht="12.75" customHeight="1" x14ac:dyDescent="0.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row>
    <row r="1052" spans="1:109" ht="12.75" customHeight="1" x14ac:dyDescent="0.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row>
    <row r="1053" spans="1:109" ht="12.75" customHeight="1" x14ac:dyDescent="0.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row>
    <row r="1054" spans="1:109" ht="12.75" customHeight="1" x14ac:dyDescent="0.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row>
    <row r="1055" spans="1:109" ht="12.75" customHeight="1" x14ac:dyDescent="0.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row>
    <row r="1056" spans="1:109" ht="12.75" customHeight="1" x14ac:dyDescent="0.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row>
    <row r="1057" spans="1:109" ht="12.75" customHeight="1" x14ac:dyDescent="0.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row>
    <row r="1058" spans="1:109" ht="12.75" customHeight="1" x14ac:dyDescent="0.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row>
    <row r="1059" spans="1:109" ht="12.75" customHeight="1" x14ac:dyDescent="0.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row>
    <row r="1060" spans="1:109" ht="12.75" customHeight="1" x14ac:dyDescent="0.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row>
    <row r="1061" spans="1:109" ht="12.75" customHeight="1" x14ac:dyDescent="0.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row>
    <row r="1062" spans="1:109" ht="12.75" customHeight="1" x14ac:dyDescent="0.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row>
    <row r="1063" spans="1:109" ht="12.75" customHeight="1" x14ac:dyDescent="0.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row>
    <row r="1064" spans="1:109" ht="12.75" customHeight="1" x14ac:dyDescent="0.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row>
    <row r="1065" spans="1:109" ht="12.75" customHeight="1" x14ac:dyDescent="0.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row>
    <row r="1066" spans="1:109" ht="12.75" customHeight="1" x14ac:dyDescent="0.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row>
    <row r="1067" spans="1:109" ht="12.75" customHeight="1" x14ac:dyDescent="0.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row>
    <row r="1068" spans="1:109" ht="12.75" customHeight="1" x14ac:dyDescent="0.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row>
    <row r="1069" spans="1:109" ht="12.75" customHeight="1" x14ac:dyDescent="0.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row>
    <row r="1070" spans="1:109" ht="12.75" customHeight="1" x14ac:dyDescent="0.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row>
    <row r="1071" spans="1:109" ht="12.75" customHeight="1" x14ac:dyDescent="0.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row>
    <row r="1072" spans="1:109" ht="12.75" customHeight="1" x14ac:dyDescent="0.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row>
    <row r="1073" spans="1:109" ht="12.75" customHeight="1" x14ac:dyDescent="0.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row>
    <row r="1074" spans="1:109" ht="12.75" customHeight="1" x14ac:dyDescent="0.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row>
    <row r="1075" spans="1:109" ht="12.75" customHeight="1" x14ac:dyDescent="0.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row>
    <row r="1076" spans="1:109" ht="12.75" customHeight="1" x14ac:dyDescent="0.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row>
    <row r="1077" spans="1:109" ht="12.75" customHeight="1" x14ac:dyDescent="0.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row>
    <row r="1078" spans="1:109" ht="12.75" customHeight="1" x14ac:dyDescent="0.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row>
    <row r="1079" spans="1:109" ht="12.75" customHeight="1" x14ac:dyDescent="0.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row>
    <row r="1080" spans="1:109" ht="12.75" customHeight="1" x14ac:dyDescent="0.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row>
    <row r="1081" spans="1:109" ht="12.75" customHeight="1" x14ac:dyDescent="0.2">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row>
    <row r="1082" spans="1:109" ht="12.75" customHeight="1" x14ac:dyDescent="0.2">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row>
    <row r="1083" spans="1:109" ht="12.75" customHeight="1" x14ac:dyDescent="0.2">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row>
    <row r="1084" spans="1:109" ht="12.75" customHeight="1" x14ac:dyDescent="0.2">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row>
    <row r="1085" spans="1:109" ht="12.75" customHeight="1" x14ac:dyDescent="0.2">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row>
    <row r="1086" spans="1:109" ht="12.75" customHeight="1" x14ac:dyDescent="0.2">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row>
    <row r="1087" spans="1:109" ht="12.75" customHeight="1" x14ac:dyDescent="0.2">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row>
    <row r="1088" spans="1:109" ht="12.75" customHeight="1" x14ac:dyDescent="0.2">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row>
    <row r="1089" spans="1:109" ht="12.75" customHeight="1" x14ac:dyDescent="0.2">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row>
    <row r="1090" spans="1:109" ht="12.75" customHeight="1" x14ac:dyDescent="0.2">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row>
    <row r="1091" spans="1:109" ht="12.75" customHeight="1" x14ac:dyDescent="0.2">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row>
    <row r="1092" spans="1:109" ht="12.75" customHeight="1" x14ac:dyDescent="0.2">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row>
    <row r="1093" spans="1:109" ht="12.75" customHeight="1" x14ac:dyDescent="0.2">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row>
    <row r="1094" spans="1:109" ht="12.75" customHeight="1" x14ac:dyDescent="0.2">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row>
    <row r="1095" spans="1:109" ht="12.75" customHeight="1" x14ac:dyDescent="0.2">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row>
    <row r="1096" spans="1:109" ht="12.75" customHeight="1" x14ac:dyDescent="0.2">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row>
    <row r="1097" spans="1:109" ht="12.75" customHeight="1" x14ac:dyDescent="0.2">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row>
    <row r="1098" spans="1:109" ht="12.75" customHeight="1" x14ac:dyDescent="0.2">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row>
    <row r="1099" spans="1:109" ht="12.75" customHeight="1" x14ac:dyDescent="0.2">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row>
    <row r="1100" spans="1:109" ht="12.75" customHeight="1" x14ac:dyDescent="0.2">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row>
    <row r="1101" spans="1:109" ht="12.75" customHeight="1" x14ac:dyDescent="0.2">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row>
    <row r="1102" spans="1:109" ht="12.75" customHeight="1" x14ac:dyDescent="0.2">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row>
    <row r="1103" spans="1:109" ht="12.75" customHeight="1" x14ac:dyDescent="0.2">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row>
    <row r="1104" spans="1:109" ht="12.75" customHeight="1" x14ac:dyDescent="0.2">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row>
    <row r="1105" spans="1:109" ht="12.75" customHeight="1" x14ac:dyDescent="0.2">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row>
    <row r="1106" spans="1:109" ht="12.75" customHeight="1" x14ac:dyDescent="0.2">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row>
    <row r="1107" spans="1:109" ht="12.75" customHeight="1" x14ac:dyDescent="0.2">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row>
    <row r="1108" spans="1:109" ht="12.75" customHeight="1" x14ac:dyDescent="0.2">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row>
    <row r="1109" spans="1:109" ht="12.75" customHeight="1" x14ac:dyDescent="0.2">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row>
    <row r="1110" spans="1:109" ht="12.75" customHeight="1" x14ac:dyDescent="0.2">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row>
    <row r="1111" spans="1:109" ht="12.75" customHeight="1" x14ac:dyDescent="0.2">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row>
    <row r="1112" spans="1:109" ht="12.75" customHeight="1" x14ac:dyDescent="0.2">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row>
    <row r="1113" spans="1:109" ht="12.75" customHeight="1" x14ac:dyDescent="0.2">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row>
    <row r="1114" spans="1:109" ht="12.75" customHeight="1" x14ac:dyDescent="0.2">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row>
    <row r="1115" spans="1:109" ht="12.75" customHeight="1" x14ac:dyDescent="0.2">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row>
    <row r="1116" spans="1:109" ht="12.75" customHeight="1" x14ac:dyDescent="0.2">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row>
    <row r="1117" spans="1:109" ht="12.75" customHeight="1" x14ac:dyDescent="0.2">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row>
    <row r="1118" spans="1:109" ht="12.75" customHeight="1" x14ac:dyDescent="0.2">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row>
    <row r="1119" spans="1:109" ht="12.75" customHeight="1" x14ac:dyDescent="0.2">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row>
    <row r="1120" spans="1:109" ht="12.75" customHeight="1" x14ac:dyDescent="0.2">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row>
    <row r="1121" spans="8:109" ht="12.75" customHeight="1" x14ac:dyDescent="0.2">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row>
    <row r="1122" spans="8:109" ht="12.75" customHeight="1" x14ac:dyDescent="0.2">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row>
    <row r="1123" spans="8:109" ht="12.75" customHeight="1" x14ac:dyDescent="0.2">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row>
    <row r="1124" spans="8:109" ht="12.75" customHeight="1" x14ac:dyDescent="0.2">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row>
    <row r="1125" spans="8:109" x14ac:dyDescent="0.2">
      <c r="AP1125" s="1"/>
    </row>
    <row r="1126" spans="8:109" x14ac:dyDescent="0.2">
      <c r="AP1126" s="1"/>
    </row>
    <row r="1127" spans="8:109" x14ac:dyDescent="0.2">
      <c r="AP1127" s="1"/>
    </row>
    <row r="1128" spans="8:109" x14ac:dyDescent="0.2">
      <c r="AP1128" s="1"/>
    </row>
    <row r="1129" spans="8:109" x14ac:dyDescent="0.2">
      <c r="AP1129" s="1"/>
    </row>
    <row r="1130" spans="8:109" x14ac:dyDescent="0.2">
      <c r="AP1130" s="1"/>
    </row>
    <row r="1131" spans="8:109" x14ac:dyDescent="0.2">
      <c r="AP1131" s="1"/>
    </row>
    <row r="1132" spans="8:109" x14ac:dyDescent="0.2">
      <c r="AP1132" s="1"/>
    </row>
    <row r="1133" spans="8:109" x14ac:dyDescent="0.2">
      <c r="AP1133" s="1"/>
    </row>
    <row r="1134" spans="8:109" x14ac:dyDescent="0.2">
      <c r="AP1134" s="1"/>
    </row>
    <row r="1135" spans="8:109" x14ac:dyDescent="0.2">
      <c r="AP1135" s="1"/>
    </row>
    <row r="1136" spans="8:109" x14ac:dyDescent="0.2">
      <c r="AP1136" s="1"/>
    </row>
    <row r="1137" spans="42:42" x14ac:dyDescent="0.2">
      <c r="AP1137" s="1"/>
    </row>
    <row r="1138" spans="42:42" x14ac:dyDescent="0.2">
      <c r="AP1138" s="1"/>
    </row>
    <row r="1139" spans="42:42" x14ac:dyDescent="0.2">
      <c r="AP1139" s="1"/>
    </row>
    <row r="1140" spans="42:42" x14ac:dyDescent="0.2">
      <c r="AP1140" s="1"/>
    </row>
    <row r="1141" spans="42:42" x14ac:dyDescent="0.2">
      <c r="AP1141" s="1"/>
    </row>
    <row r="1142" spans="42:42" x14ac:dyDescent="0.2">
      <c r="AP1142" s="1"/>
    </row>
    <row r="1143" spans="42:42" x14ac:dyDescent="0.2">
      <c r="AP1143" s="1"/>
    </row>
    <row r="1144" spans="42:42" x14ac:dyDescent="0.2">
      <c r="AP1144" s="1"/>
    </row>
    <row r="1145" spans="42:42" x14ac:dyDescent="0.2">
      <c r="AP1145" s="1"/>
    </row>
    <row r="1146" spans="42:42" x14ac:dyDescent="0.2">
      <c r="AP1146" s="1"/>
    </row>
    <row r="1147" spans="42:42" x14ac:dyDescent="0.2">
      <c r="AP1147" s="1"/>
    </row>
    <row r="1148" spans="42:42" x14ac:dyDescent="0.2">
      <c r="AP1148" s="1"/>
    </row>
    <row r="1149" spans="42:42" x14ac:dyDescent="0.2">
      <c r="AP1149" s="1"/>
    </row>
    <row r="1150" spans="42:42" x14ac:dyDescent="0.2">
      <c r="AP1150" s="1"/>
    </row>
    <row r="1151" spans="42:42" x14ac:dyDescent="0.2">
      <c r="AP1151" s="1"/>
    </row>
    <row r="1152" spans="42:42" x14ac:dyDescent="0.2">
      <c r="AP1152" s="1"/>
    </row>
    <row r="1153" spans="42:42" x14ac:dyDescent="0.2">
      <c r="AP1153" s="1"/>
    </row>
    <row r="1154" spans="42:42" x14ac:dyDescent="0.2">
      <c r="AP1154" s="1"/>
    </row>
    <row r="1155" spans="42:42" x14ac:dyDescent="0.2">
      <c r="AP1155" s="1"/>
    </row>
    <row r="1156" spans="42:42" x14ac:dyDescent="0.2">
      <c r="AP1156" s="1"/>
    </row>
    <row r="1157" spans="42:42" x14ac:dyDescent="0.2">
      <c r="AP1157" s="1"/>
    </row>
  </sheetData>
  <sheetProtection algorithmName="SHA-512" hashValue="JhyzxE4e3xRKSembnN9ts/eXmaX+3NEyD8/YixBdAk5xn+bjd+wum7WZAt3y8DxTjiDdNdisGqEzkqcy9pBu/A==" saltValue="KAY7wuf0kby00/LtxlxCQg==" spinCount="100000" sheet="1" objects="1" scenarios="1"/>
  <mergeCells count="6">
    <mergeCell ref="E1:F1"/>
    <mergeCell ref="G1:H1"/>
    <mergeCell ref="B24:D31"/>
    <mergeCell ref="B35:D42"/>
    <mergeCell ref="F2:F4"/>
    <mergeCell ref="H2:H4"/>
  </mergeCells>
  <phoneticPr fontId="13" type="noConversion"/>
  <dataValidations count="2">
    <dataValidation operator="greaterThan" allowBlank="1" showInputMessage="1" showErrorMessage="1" errorTitle="Numbers only allowed" sqref="H12:H16 H6:H10 F12:F16 F6:F10"/>
    <dataValidation type="whole" operator="greaterThan" allowBlank="1" showInputMessage="1" showErrorMessage="1" errorTitle="Whole numbers only allowed" sqref="E6:E10 E12:E16 G6:G10 G12:G16">
      <formula1>-99999999</formula1>
    </dataValidation>
  </dataValidations>
  <pageMargins left="0.75" right="0.75" top="1" bottom="1" header="0.5" footer="0.5"/>
  <pageSetup paperSize="9" scale="6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508"/>
  <sheetViews>
    <sheetView topLeftCell="L1" zoomScale="80" zoomScaleNormal="80" workbookViewId="0">
      <selection activeCell="L1" sqref="L1:X1"/>
    </sheetView>
  </sheetViews>
  <sheetFormatPr defaultRowHeight="13.5" x14ac:dyDescent="0.25"/>
  <cols>
    <col min="1" max="1" width="18.28515625" style="189" hidden="1" customWidth="1"/>
    <col min="2" max="2" width="21.85546875" style="189" hidden="1" customWidth="1"/>
    <col min="3" max="3" width="19.7109375" style="189" hidden="1" customWidth="1"/>
    <col min="4" max="4" width="24" style="189" hidden="1" customWidth="1"/>
    <col min="5" max="5" width="23.28515625" style="189" hidden="1" customWidth="1"/>
    <col min="6" max="6" width="22" style="189" hidden="1" customWidth="1"/>
    <col min="7" max="7" width="18.28515625" style="189" hidden="1" customWidth="1"/>
    <col min="8" max="8" width="10" style="189" hidden="1" customWidth="1"/>
    <col min="9" max="9" width="12" style="312" hidden="1" customWidth="1"/>
    <col min="10" max="10" width="12" style="313" hidden="1" customWidth="1"/>
    <col min="11" max="11" width="15.140625" style="172" hidden="1" customWidth="1"/>
    <col min="12" max="12" width="9.42578125" style="172" customWidth="1"/>
    <col min="13" max="13" width="19.85546875" style="172" customWidth="1"/>
    <col min="14" max="14" width="24.7109375" style="172" customWidth="1"/>
    <col min="15" max="15" width="12.5703125" style="172" customWidth="1"/>
    <col min="16" max="16" width="14.5703125" style="172" customWidth="1"/>
    <col min="17" max="17" width="13.28515625" style="172" customWidth="1"/>
    <col min="18" max="18" width="14.42578125" style="221" customWidth="1"/>
    <col min="19" max="19" width="13.140625" style="172" customWidth="1"/>
    <col min="20" max="20" width="12.42578125" style="172" customWidth="1"/>
    <col min="21" max="21" width="7.28515625" style="189" hidden="1" customWidth="1"/>
    <col min="22" max="22" width="6.5703125" style="189" hidden="1" customWidth="1"/>
    <col min="23" max="23" width="12.42578125" bestFit="1" customWidth="1"/>
    <col min="24" max="24" width="9.140625" customWidth="1"/>
    <col min="25" max="25" width="11.42578125" bestFit="1" customWidth="1"/>
    <col min="27" max="27" width="11.28515625" customWidth="1"/>
  </cols>
  <sheetData>
    <row r="1" spans="1:32" ht="33.75" customHeight="1" x14ac:dyDescent="0.25">
      <c r="A1" s="310"/>
      <c r="B1" s="188" t="s">
        <v>183</v>
      </c>
      <c r="H1" s="309"/>
      <c r="I1" s="309"/>
      <c r="J1" s="309"/>
      <c r="L1" s="568" t="s">
        <v>224</v>
      </c>
      <c r="M1" s="569"/>
      <c r="N1" s="569"/>
      <c r="O1" s="569"/>
      <c r="P1" s="569"/>
      <c r="Q1" s="569"/>
      <c r="R1" s="569"/>
      <c r="S1" s="569"/>
      <c r="T1" s="569"/>
      <c r="U1" s="569"/>
      <c r="V1" s="569"/>
      <c r="W1" s="569"/>
      <c r="X1" s="569"/>
    </row>
    <row r="2" spans="1:32" ht="216.75" customHeight="1" x14ac:dyDescent="0.25">
      <c r="A2" s="310"/>
      <c r="B2" s="570" t="s">
        <v>223</v>
      </c>
      <c r="C2" s="571"/>
      <c r="D2" s="571"/>
      <c r="E2" s="571"/>
      <c r="F2" s="571"/>
      <c r="G2" s="571"/>
      <c r="H2" s="571"/>
      <c r="I2" s="309"/>
      <c r="J2" s="309"/>
      <c r="L2" s="474" t="s">
        <v>182</v>
      </c>
      <c r="M2" s="474"/>
      <c r="N2" s="474"/>
      <c r="O2" s="474"/>
      <c r="P2" s="474"/>
      <c r="Q2" s="474"/>
      <c r="R2" s="474"/>
      <c r="S2" s="474"/>
      <c r="T2" s="474"/>
      <c r="U2" s="474"/>
      <c r="V2" s="474"/>
      <c r="W2" s="474"/>
      <c r="X2" s="474"/>
      <c r="Y2" s="325"/>
      <c r="Z2" s="325"/>
      <c r="AA2" s="325"/>
      <c r="AB2" s="325"/>
      <c r="AC2" s="325"/>
    </row>
    <row r="3" spans="1:32" x14ac:dyDescent="0.25">
      <c r="B3" s="309"/>
      <c r="C3" s="309"/>
      <c r="D3" s="311"/>
      <c r="E3" s="309"/>
      <c r="F3" s="309"/>
      <c r="G3" s="309"/>
      <c r="H3" s="309"/>
      <c r="I3" s="309"/>
      <c r="J3" s="309"/>
      <c r="M3" s="188"/>
      <c r="Q3" s="188"/>
      <c r="R3" s="189"/>
    </row>
    <row r="4" spans="1:32" x14ac:dyDescent="0.25">
      <c r="A4" s="310"/>
      <c r="B4" s="309"/>
      <c r="C4" s="309"/>
      <c r="D4" s="311"/>
      <c r="E4" s="309"/>
      <c r="F4" s="309"/>
      <c r="G4" s="309"/>
      <c r="H4" s="309"/>
      <c r="I4" s="309"/>
      <c r="J4" s="309"/>
      <c r="K4" s="516" t="s">
        <v>138</v>
      </c>
      <c r="M4" s="188" t="s">
        <v>8</v>
      </c>
      <c r="Q4" s="188"/>
      <c r="R4" s="189"/>
    </row>
    <row r="5" spans="1:32" ht="16.5" customHeight="1" x14ac:dyDescent="0.25">
      <c r="A5" s="276"/>
      <c r="B5" s="277"/>
      <c r="C5" s="277"/>
      <c r="D5" s="277"/>
      <c r="E5" s="277"/>
      <c r="F5" s="277"/>
      <c r="G5" s="277"/>
      <c r="H5" s="186"/>
      <c r="I5" s="309"/>
      <c r="J5" s="309"/>
      <c r="K5" s="517"/>
      <c r="M5" s="486" t="s">
        <v>136</v>
      </c>
      <c r="N5" s="487"/>
      <c r="O5" s="188"/>
      <c r="P5" s="188"/>
      <c r="Q5" s="486" t="s">
        <v>137</v>
      </c>
      <c r="R5" s="488"/>
    </row>
    <row r="6" spans="1:32" ht="15" customHeight="1" x14ac:dyDescent="0.25">
      <c r="A6" s="185"/>
      <c r="B6" s="186"/>
      <c r="C6" s="186"/>
      <c r="D6" s="187"/>
      <c r="E6" s="186"/>
      <c r="F6" s="186"/>
      <c r="G6" s="186"/>
      <c r="H6" s="186"/>
      <c r="I6" s="309"/>
      <c r="J6" s="309"/>
      <c r="K6" s="518"/>
      <c r="M6" s="489" t="s">
        <v>139</v>
      </c>
      <c r="N6" s="490"/>
      <c r="Q6" s="495" t="s">
        <v>140</v>
      </c>
      <c r="R6" s="496"/>
    </row>
    <row r="7" spans="1:32" ht="12.75" customHeight="1" x14ac:dyDescent="0.25">
      <c r="A7" s="185"/>
      <c r="B7" s="186"/>
      <c r="C7" s="186"/>
      <c r="D7" s="187"/>
      <c r="E7" s="186"/>
      <c r="F7" s="186"/>
      <c r="G7" s="186"/>
      <c r="H7" s="186"/>
      <c r="I7" s="309"/>
      <c r="J7" s="309"/>
      <c r="K7" s="316"/>
      <c r="M7" s="491"/>
      <c r="N7" s="492"/>
      <c r="Q7" s="497"/>
      <c r="R7" s="498"/>
    </row>
    <row r="8" spans="1:32" ht="12.75" customHeight="1" x14ac:dyDescent="0.25">
      <c r="A8" s="190"/>
      <c r="B8" s="190"/>
      <c r="C8" s="190"/>
      <c r="D8" s="190"/>
      <c r="E8" s="190"/>
      <c r="F8" s="190"/>
      <c r="G8" s="190"/>
      <c r="H8" s="190"/>
      <c r="I8" s="309"/>
      <c r="J8" s="309"/>
      <c r="K8" s="191" t="s">
        <v>141</v>
      </c>
      <c r="M8" s="493"/>
      <c r="N8" s="494"/>
      <c r="Q8" s="497"/>
      <c r="R8" s="498"/>
    </row>
    <row r="9" spans="1:32" ht="15" customHeight="1" x14ac:dyDescent="0.25">
      <c r="A9" s="192"/>
      <c r="B9" s="193"/>
      <c r="C9" s="194"/>
      <c r="D9" s="195"/>
      <c r="E9" s="196"/>
      <c r="F9" s="197"/>
      <c r="G9" s="198"/>
      <c r="H9" s="309"/>
      <c r="I9" s="309"/>
      <c r="J9" s="309"/>
      <c r="K9" s="513" t="s">
        <v>215</v>
      </c>
      <c r="L9" s="189"/>
      <c r="O9" s="189"/>
      <c r="P9" s="189"/>
      <c r="Q9" s="499"/>
      <c r="R9" s="500"/>
      <c r="S9" s="189"/>
      <c r="T9" s="189"/>
      <c r="W9" s="189"/>
      <c r="X9" s="189"/>
      <c r="Y9" s="189"/>
      <c r="Z9" s="189"/>
      <c r="AA9" s="189"/>
      <c r="AB9" s="189"/>
      <c r="AC9" s="189"/>
    </row>
    <row r="10" spans="1:32" ht="17.25" customHeight="1" x14ac:dyDescent="0.25">
      <c r="A10" s="199" t="s">
        <v>8</v>
      </c>
      <c r="B10" s="200"/>
      <c r="C10" s="577" t="s">
        <v>60</v>
      </c>
      <c r="D10" s="578"/>
      <c r="E10" s="578"/>
      <c r="F10" s="578"/>
      <c r="G10" s="579"/>
      <c r="H10" s="309"/>
      <c r="I10" s="309"/>
      <c r="J10" s="309"/>
      <c r="K10" s="514"/>
      <c r="L10" s="189"/>
      <c r="M10" s="519" t="s">
        <v>194</v>
      </c>
      <c r="N10" s="520"/>
      <c r="O10" s="189"/>
      <c r="P10" s="189"/>
      <c r="Q10" s="519" t="s">
        <v>195</v>
      </c>
      <c r="R10" s="523"/>
      <c r="S10" s="189"/>
      <c r="T10" s="189"/>
      <c r="W10" s="189"/>
      <c r="X10" s="189"/>
      <c r="Y10" s="189"/>
      <c r="Z10" s="189"/>
      <c r="AA10" s="189"/>
      <c r="AB10" s="189"/>
      <c r="AC10" s="189"/>
    </row>
    <row r="11" spans="1:32" ht="12.75" customHeight="1" x14ac:dyDescent="0.25">
      <c r="A11" s="201"/>
      <c r="B11" s="202"/>
      <c r="C11" s="526" t="s">
        <v>192</v>
      </c>
      <c r="D11" s="527"/>
      <c r="E11" s="527"/>
      <c r="F11" s="528"/>
      <c r="G11" s="354" t="s">
        <v>135</v>
      </c>
      <c r="H11" s="309"/>
      <c r="I11" s="309"/>
      <c r="J11" s="309"/>
      <c r="K11" s="515"/>
      <c r="L11" s="189"/>
      <c r="M11" s="521"/>
      <c r="N11" s="522"/>
      <c r="O11" s="189"/>
      <c r="P11" s="189"/>
      <c r="Q11" s="524"/>
      <c r="R11" s="525"/>
      <c r="S11" s="189"/>
      <c r="T11" s="189"/>
      <c r="W11" s="189"/>
      <c r="X11" s="189"/>
      <c r="Y11" s="189"/>
      <c r="Z11" s="189"/>
      <c r="AA11" s="189"/>
      <c r="AB11" s="189"/>
      <c r="AC11" s="189"/>
    </row>
    <row r="12" spans="1:32" x14ac:dyDescent="0.25">
      <c r="A12" s="203"/>
      <c r="B12" s="202"/>
      <c r="C12" s="204" t="s">
        <v>142</v>
      </c>
      <c r="D12" s="529" t="s">
        <v>56</v>
      </c>
      <c r="E12" s="530"/>
      <c r="F12" s="205" t="s">
        <v>55</v>
      </c>
      <c r="G12" s="206" t="s">
        <v>143</v>
      </c>
      <c r="H12" s="309"/>
      <c r="I12" s="309"/>
      <c r="J12" s="309"/>
      <c r="K12" s="207" t="s">
        <v>60</v>
      </c>
      <c r="L12" s="189"/>
      <c r="M12" s="208" t="s">
        <v>144</v>
      </c>
      <c r="N12" s="209" t="s">
        <v>145</v>
      </c>
      <c r="O12" s="189"/>
      <c r="P12" s="189"/>
      <c r="Q12" s="503" t="s">
        <v>146</v>
      </c>
      <c r="R12" s="504"/>
      <c r="S12" s="189"/>
      <c r="T12" s="189"/>
      <c r="W12" s="189"/>
      <c r="X12" s="189"/>
      <c r="Y12" s="189"/>
      <c r="Z12" s="189"/>
      <c r="AA12" s="189"/>
      <c r="AB12" s="189"/>
      <c r="AC12" s="189"/>
    </row>
    <row r="13" spans="1:32" ht="13.5" customHeight="1" x14ac:dyDescent="0.25">
      <c r="A13" s="211"/>
      <c r="B13" s="212"/>
      <c r="C13" s="213" t="s">
        <v>147</v>
      </c>
      <c r="D13" s="214" t="s">
        <v>6</v>
      </c>
      <c r="E13" s="215" t="s">
        <v>7</v>
      </c>
      <c r="F13" s="213"/>
      <c r="G13" s="216"/>
      <c r="H13" s="309"/>
      <c r="I13" s="309"/>
      <c r="J13" s="309"/>
      <c r="K13" s="371" t="s">
        <v>135</v>
      </c>
      <c r="L13" s="189"/>
      <c r="M13" s="501" t="s">
        <v>184</v>
      </c>
      <c r="N13" s="502"/>
      <c r="O13" s="309"/>
      <c r="P13" s="309"/>
      <c r="Q13" s="531" t="s">
        <v>188</v>
      </c>
      <c r="R13" s="532"/>
      <c r="S13" s="189"/>
      <c r="T13" s="189"/>
      <c r="U13" s="189" t="s">
        <v>148</v>
      </c>
      <c r="V13" s="189" t="s">
        <v>149</v>
      </c>
      <c r="W13" s="189"/>
      <c r="X13" s="189"/>
      <c r="Y13" s="189"/>
      <c r="Z13" s="189"/>
      <c r="AA13" s="189"/>
      <c r="AB13" s="189"/>
      <c r="AC13" s="189"/>
    </row>
    <row r="14" spans="1:32" ht="12.75" customHeight="1" x14ac:dyDescent="0.25">
      <c r="A14" s="218">
        <v>1</v>
      </c>
      <c r="B14" s="219" t="s">
        <v>123</v>
      </c>
      <c r="C14" s="219"/>
      <c r="D14" s="5"/>
      <c r="E14" s="220"/>
      <c r="F14" s="219"/>
      <c r="G14" s="315"/>
      <c r="H14" s="309"/>
      <c r="I14" s="309"/>
      <c r="J14" s="309"/>
      <c r="K14" s="308"/>
      <c r="L14" s="189"/>
      <c r="O14" s="309"/>
      <c r="P14" s="309"/>
      <c r="R14" s="189"/>
      <c r="S14" s="189"/>
      <c r="T14" s="189"/>
      <c r="W14" s="189"/>
      <c r="X14" s="189"/>
      <c r="Y14" s="189"/>
      <c r="Z14" s="189"/>
      <c r="AA14" s="189"/>
      <c r="AB14" s="189"/>
      <c r="AC14" s="189"/>
    </row>
    <row r="15" spans="1:32" x14ac:dyDescent="0.25">
      <c r="A15" s="218" t="s">
        <v>61</v>
      </c>
      <c r="B15" s="222" t="s">
        <v>101</v>
      </c>
      <c r="C15" s="223">
        <f>Table_1!C6</f>
        <v>0</v>
      </c>
      <c r="D15" s="223">
        <f>Table_1!D6</f>
        <v>0</v>
      </c>
      <c r="E15" s="223">
        <f>Table_1!E6</f>
        <v>0</v>
      </c>
      <c r="F15" s="223">
        <f>Table_1!F6</f>
        <v>0</v>
      </c>
      <c r="G15" s="223">
        <f>Table_1!G6</f>
        <v>0</v>
      </c>
      <c r="H15" s="309"/>
      <c r="I15" s="309"/>
      <c r="J15" s="309"/>
      <c r="K15" s="372">
        <v>314763</v>
      </c>
      <c r="L15" s="189"/>
      <c r="M15" s="326">
        <f>F15-G15</f>
        <v>0</v>
      </c>
      <c r="N15" s="326">
        <f>IF(AND(G15=0,F15&lt;&gt;0),100,IF(G15&gt;0,((F15-G15)/G15*100), ))</f>
        <v>0</v>
      </c>
      <c r="O15" s="309"/>
      <c r="P15" s="309"/>
      <c r="Q15" s="326">
        <f>(F15/K15)*100</f>
        <v>0</v>
      </c>
      <c r="R15" s="189"/>
      <c r="S15" s="189"/>
      <c r="T15" s="189"/>
      <c r="U15" s="189">
        <f>IF(G15-200&gt;G15*0.6,G15*0.6,G15-200)</f>
        <v>-200</v>
      </c>
      <c r="V15" s="189">
        <f>IF(G15+200&gt;G15*1.5, G15+200,G15*1.5)</f>
        <v>200</v>
      </c>
      <c r="W15" s="189"/>
      <c r="X15" s="189"/>
      <c r="Y15" s="189"/>
      <c r="Z15" s="189"/>
      <c r="AA15" s="189"/>
      <c r="AB15" s="189"/>
      <c r="AC15" s="189"/>
    </row>
    <row r="16" spans="1:32" ht="13.5" customHeight="1" x14ac:dyDescent="0.25">
      <c r="A16" s="218" t="s">
        <v>62</v>
      </c>
      <c r="B16" s="222" t="s">
        <v>150</v>
      </c>
      <c r="C16" s="223">
        <f>Table_1!C7</f>
        <v>0</v>
      </c>
      <c r="D16" s="223">
        <f>Table_1!D7</f>
        <v>0</v>
      </c>
      <c r="E16" s="223">
        <f>Table_1!E7</f>
        <v>0</v>
      </c>
      <c r="F16" s="223">
        <f>Table_1!F7</f>
        <v>0</v>
      </c>
      <c r="G16" s="223">
        <f>Table_1!G7</f>
        <v>0</v>
      </c>
      <c r="H16" s="309"/>
      <c r="I16" s="309"/>
      <c r="J16" s="309"/>
      <c r="K16" s="372">
        <v>240983</v>
      </c>
      <c r="M16" s="326">
        <f>F16-G16</f>
        <v>0</v>
      </c>
      <c r="N16" s="326">
        <f>IF(AND(G16=0,F16&lt;&gt;0),100,IF(G16&gt;0,((F16-G16)/G16*100), ))</f>
        <v>0</v>
      </c>
      <c r="O16" s="309"/>
      <c r="P16" s="309"/>
      <c r="Q16" s="326">
        <f>(F16/K16)*100</f>
        <v>0</v>
      </c>
      <c r="R16" s="189"/>
      <c r="S16" s="189"/>
      <c r="T16" s="325"/>
      <c r="U16" s="189">
        <f>IF(G16-200&gt;G16*0.6,G16*0.6,G16-200)</f>
        <v>-200</v>
      </c>
      <c r="V16" s="189">
        <f>IF(G16+200&gt;G16*1.5, G16+200,G16*1.5)</f>
        <v>200</v>
      </c>
      <c r="W16" s="325"/>
      <c r="X16" s="325"/>
      <c r="Y16" s="325"/>
      <c r="Z16" s="325"/>
      <c r="AA16" s="325"/>
      <c r="AB16" s="325"/>
      <c r="AC16" s="325"/>
      <c r="AD16" s="325"/>
      <c r="AE16" s="325"/>
      <c r="AF16" s="325"/>
    </row>
    <row r="17" spans="1:29" x14ac:dyDescent="0.25">
      <c r="A17" s="218" t="s">
        <v>63</v>
      </c>
      <c r="B17" s="222" t="s">
        <v>151</v>
      </c>
      <c r="C17" s="223">
        <f>Table_1!C8</f>
        <v>0</v>
      </c>
      <c r="D17" s="223">
        <f>Table_1!D8</f>
        <v>0</v>
      </c>
      <c r="E17" s="223">
        <f>Table_1!E8</f>
        <v>0</v>
      </c>
      <c r="F17" s="223">
        <f>Table_1!F8</f>
        <v>0</v>
      </c>
      <c r="G17" s="223">
        <f>Table_1!G8</f>
        <v>0</v>
      </c>
      <c r="H17" s="309"/>
      <c r="I17" s="309"/>
      <c r="J17" s="309"/>
      <c r="K17" s="372">
        <v>329582</v>
      </c>
      <c r="M17" s="326">
        <f>F17-G17</f>
        <v>0</v>
      </c>
      <c r="N17" s="326">
        <f>IF(AND(G17=0,F17&lt;&gt;0),100,IF(G17&gt;0,((F17-G17)/G17*100), ))</f>
        <v>0</v>
      </c>
      <c r="O17" s="309"/>
      <c r="P17" s="309"/>
      <c r="Q17" s="326">
        <f>(F17/K17)*100</f>
        <v>0</v>
      </c>
      <c r="R17" s="189"/>
      <c r="S17" s="189"/>
      <c r="T17" s="189"/>
      <c r="U17" s="189">
        <f>IF(G17-200&gt;G17*0.6,G17*0.6,G17-200)</f>
        <v>-200</v>
      </c>
      <c r="V17" s="189">
        <f>IF(G17+200&gt;G17*1.5, G17+200,G17*1.5)</f>
        <v>200</v>
      </c>
      <c r="W17" s="189"/>
      <c r="X17" s="189"/>
      <c r="Y17" s="189"/>
      <c r="Z17" s="189"/>
      <c r="AA17" s="189"/>
      <c r="AB17" s="189"/>
      <c r="AC17" s="189"/>
    </row>
    <row r="18" spans="1:29" x14ac:dyDescent="0.25">
      <c r="A18" s="218" t="s">
        <v>64</v>
      </c>
      <c r="B18" s="222" t="s">
        <v>11</v>
      </c>
      <c r="C18" s="223">
        <f>Table_1!C9</f>
        <v>0</v>
      </c>
      <c r="D18" s="223">
        <f>Table_1!D9</f>
        <v>0</v>
      </c>
      <c r="E18" s="223">
        <f>Table_1!E9</f>
        <v>0</v>
      </c>
      <c r="F18" s="223">
        <f>Table_1!F9</f>
        <v>0</v>
      </c>
      <c r="G18" s="223">
        <f>Table_1!G9</f>
        <v>0</v>
      </c>
      <c r="H18" s="309"/>
      <c r="I18" s="309"/>
      <c r="J18" s="309"/>
      <c r="K18" s="372">
        <v>65798</v>
      </c>
      <c r="M18" s="326">
        <f>F18-G18</f>
        <v>0</v>
      </c>
      <c r="N18" s="326">
        <f>IF(AND(G18=0,F18&lt;&gt;0),100,IF(G18&gt;0,((F18-G18)/G18*100), ))</f>
        <v>0</v>
      </c>
      <c r="O18" s="309"/>
      <c r="P18" s="309"/>
      <c r="Q18" s="326">
        <f>(F18/K18)*100</f>
        <v>0</v>
      </c>
      <c r="R18" s="189"/>
      <c r="S18" s="189"/>
      <c r="T18" s="189"/>
      <c r="U18" s="189">
        <f>IF(G18-200&gt;G18*0.6,G18*0.6,G18-200)</f>
        <v>-200</v>
      </c>
      <c r="V18" s="189">
        <f>IF(G18+200&gt;G18*1.5, G18+200,G18*1.5)</f>
        <v>200</v>
      </c>
      <c r="W18" s="189"/>
      <c r="X18" s="189"/>
      <c r="Y18" s="189"/>
      <c r="Z18" s="189"/>
      <c r="AA18" s="189"/>
      <c r="AB18" s="189"/>
      <c r="AC18" s="189"/>
    </row>
    <row r="19" spans="1:29" x14ac:dyDescent="0.25">
      <c r="A19" s="218" t="s">
        <v>65</v>
      </c>
      <c r="B19" s="163" t="s">
        <v>152</v>
      </c>
      <c r="C19" s="59">
        <f>Table_1!C10</f>
        <v>0</v>
      </c>
      <c r="D19" s="59">
        <f>Table_1!D10</f>
        <v>0</v>
      </c>
      <c r="E19" s="59">
        <f>Table_1!E10</f>
        <v>0</v>
      </c>
      <c r="F19" s="59">
        <f>Table_1!F10</f>
        <v>0</v>
      </c>
      <c r="G19" s="59">
        <f>Table_1!G10</f>
        <v>0</v>
      </c>
      <c r="H19" s="309"/>
      <c r="I19" s="309"/>
      <c r="J19" s="309"/>
      <c r="K19" s="327">
        <v>951126</v>
      </c>
      <c r="M19" s="178"/>
      <c r="N19" s="178"/>
      <c r="O19" s="309"/>
      <c r="P19" s="309"/>
      <c r="Q19" s="326">
        <f>(F19/K19)*100</f>
        <v>0</v>
      </c>
      <c r="R19" s="189"/>
      <c r="S19" s="189"/>
      <c r="T19" s="189"/>
      <c r="W19" s="189"/>
      <c r="X19" s="189"/>
      <c r="Y19" s="189"/>
      <c r="Z19" s="189"/>
      <c r="AA19" s="189"/>
      <c r="AB19" s="189"/>
      <c r="AC19" s="189"/>
    </row>
    <row r="20" spans="1:29" ht="12.75" customHeight="1" x14ac:dyDescent="0.25">
      <c r="A20" s="218"/>
      <c r="B20" s="228"/>
      <c r="C20" s="229"/>
      <c r="D20" s="229"/>
      <c r="E20" s="230"/>
      <c r="F20" s="27"/>
      <c r="G20" s="28"/>
      <c r="H20" s="309"/>
      <c r="I20" s="309"/>
      <c r="J20" s="309"/>
      <c r="K20" s="373"/>
      <c r="M20" s="178"/>
      <c r="N20" s="178"/>
      <c r="O20" s="309"/>
      <c r="P20" s="309"/>
      <c r="Q20" s="178"/>
      <c r="R20" s="189"/>
      <c r="S20" s="189"/>
      <c r="T20" s="189"/>
      <c r="W20" s="189"/>
      <c r="X20" s="189"/>
      <c r="Y20" s="189"/>
      <c r="Z20" s="189"/>
      <c r="AA20" s="189"/>
      <c r="AB20" s="189"/>
      <c r="AC20" s="189"/>
    </row>
    <row r="21" spans="1:29" x14ac:dyDescent="0.25">
      <c r="A21" s="218">
        <v>2</v>
      </c>
      <c r="B21" s="370" t="s">
        <v>124</v>
      </c>
      <c r="C21" s="231"/>
      <c r="D21" s="231"/>
      <c r="E21" s="230"/>
      <c r="F21" s="337" t="s">
        <v>192</v>
      </c>
      <c r="G21" s="337" t="s">
        <v>135</v>
      </c>
      <c r="H21" s="309"/>
      <c r="I21" s="309"/>
      <c r="J21" s="309"/>
      <c r="K21" s="337"/>
      <c r="M21" s="178"/>
      <c r="N21" s="178"/>
      <c r="O21" s="309"/>
      <c r="P21" s="309"/>
      <c r="Q21" s="178"/>
      <c r="R21" s="189"/>
      <c r="S21" s="189"/>
      <c r="T21" s="189"/>
      <c r="W21" s="189"/>
      <c r="X21" s="189"/>
      <c r="Y21" s="189"/>
      <c r="Z21" s="189"/>
      <c r="AA21" s="189"/>
      <c r="AB21" s="189"/>
      <c r="AC21" s="189"/>
    </row>
    <row r="22" spans="1:29" x14ac:dyDescent="0.25">
      <c r="A22" s="218" t="s">
        <v>66</v>
      </c>
      <c r="B22" s="99" t="s">
        <v>12</v>
      </c>
      <c r="C22" s="229"/>
      <c r="D22" s="229"/>
      <c r="E22" s="230"/>
      <c r="F22" s="223">
        <f>Table_1!F13</f>
        <v>0</v>
      </c>
      <c r="G22" s="223">
        <f>Table_1!G13</f>
        <v>0</v>
      </c>
      <c r="H22" s="309"/>
      <c r="I22" s="309"/>
      <c r="J22" s="309"/>
      <c r="K22" s="372">
        <v>2389</v>
      </c>
      <c r="M22" s="326">
        <f t="shared" ref="M22:M27" si="0">F22-G22</f>
        <v>0</v>
      </c>
      <c r="N22" s="326">
        <f t="shared" ref="N22:N27" si="1">IF(AND(G22=0,F22&lt;&gt;0),100,IF(G22&gt;0,((F22-G22)/G22*100), ))</f>
        <v>0</v>
      </c>
      <c r="O22" s="309"/>
      <c r="P22" s="309"/>
      <c r="Q22" s="326">
        <f t="shared" ref="Q22:Q29" si="2">(F22/K22)*100</f>
        <v>0</v>
      </c>
      <c r="R22" s="189"/>
      <c r="S22" s="189"/>
      <c r="T22" s="189"/>
      <c r="U22" s="189">
        <f>IF(G22-20&gt;G22*0.6,G22*0.6,G22-20)</f>
        <v>-20</v>
      </c>
      <c r="V22" s="189">
        <f>IF(G22+20&gt;G22*1.5,G22+20,G22*1.5)</f>
        <v>20</v>
      </c>
      <c r="W22" s="189"/>
      <c r="X22" s="189"/>
      <c r="Y22" s="189"/>
      <c r="Z22" s="189"/>
      <c r="AA22" s="189"/>
      <c r="AB22" s="189"/>
      <c r="AC22" s="189"/>
    </row>
    <row r="23" spans="1:29" x14ac:dyDescent="0.25">
      <c r="A23" s="218" t="s">
        <v>67</v>
      </c>
      <c r="B23" s="99" t="s">
        <v>13</v>
      </c>
      <c r="C23" s="229"/>
      <c r="D23" s="229"/>
      <c r="E23" s="230"/>
      <c r="F23" s="223">
        <f>Table_1!F14</f>
        <v>0</v>
      </c>
      <c r="G23" s="223">
        <f>Table_1!G14</f>
        <v>0</v>
      </c>
      <c r="H23" s="309"/>
      <c r="I23" s="309"/>
      <c r="J23" s="309"/>
      <c r="K23" s="372">
        <v>41108</v>
      </c>
      <c r="M23" s="326">
        <f t="shared" si="0"/>
        <v>0</v>
      </c>
      <c r="N23" s="326">
        <f t="shared" si="1"/>
        <v>0</v>
      </c>
      <c r="O23" s="309"/>
      <c r="P23" s="309"/>
      <c r="Q23" s="326">
        <f t="shared" si="2"/>
        <v>0</v>
      </c>
      <c r="R23" s="189"/>
      <c r="S23" s="189"/>
      <c r="T23" s="189"/>
      <c r="U23" s="189">
        <f>IF(G23-200&gt;G23*0.6,G23*0.6,G23-200)</f>
        <v>-200</v>
      </c>
      <c r="V23" s="189">
        <f>IF(G23+200&gt;G23*1.5,G23+200,G23*1.5)</f>
        <v>200</v>
      </c>
      <c r="W23" s="189"/>
      <c r="X23" s="189"/>
      <c r="Y23" s="189"/>
      <c r="Z23" s="189"/>
      <c r="AA23" s="189"/>
      <c r="AB23" s="189"/>
      <c r="AC23" s="189"/>
    </row>
    <row r="24" spans="1:29" x14ac:dyDescent="0.25">
      <c r="A24" s="218" t="s">
        <v>68</v>
      </c>
      <c r="B24" s="99" t="s">
        <v>14</v>
      </c>
      <c r="C24" s="229"/>
      <c r="D24" s="229"/>
      <c r="E24" s="230"/>
      <c r="F24" s="223">
        <f>Table_1!F15</f>
        <v>0</v>
      </c>
      <c r="G24" s="223">
        <f>Table_1!G15</f>
        <v>0</v>
      </c>
      <c r="H24" s="309"/>
      <c r="I24" s="309"/>
      <c r="J24" s="309"/>
      <c r="K24" s="372">
        <v>10614</v>
      </c>
      <c r="M24" s="326">
        <f t="shared" si="0"/>
        <v>0</v>
      </c>
      <c r="N24" s="326">
        <f t="shared" si="1"/>
        <v>0</v>
      </c>
      <c r="O24" s="309"/>
      <c r="P24" s="309"/>
      <c r="Q24" s="326">
        <f t="shared" si="2"/>
        <v>0</v>
      </c>
      <c r="R24" s="189"/>
      <c r="S24" s="189"/>
      <c r="T24" s="189"/>
      <c r="U24" s="189">
        <f>IF(G24-100&gt;G24*0.6,G24*0.6,G24-100)</f>
        <v>-100</v>
      </c>
      <c r="V24" s="189">
        <f>IF(G24+100&gt;G24*1.5,G24+100,G24*1.5)</f>
        <v>100</v>
      </c>
      <c r="W24" s="189"/>
      <c r="X24" s="189"/>
      <c r="Y24" s="189"/>
      <c r="Z24" s="189"/>
      <c r="AA24" s="189"/>
      <c r="AB24" s="189"/>
      <c r="AC24" s="189"/>
    </row>
    <row r="25" spans="1:29" x14ac:dyDescent="0.25">
      <c r="A25" s="218" t="s">
        <v>69</v>
      </c>
      <c r="B25" s="99" t="s">
        <v>15</v>
      </c>
      <c r="C25" s="229"/>
      <c r="D25" s="229"/>
      <c r="E25" s="230"/>
      <c r="F25" s="223">
        <f>Table_1!F16</f>
        <v>0</v>
      </c>
      <c r="G25" s="223">
        <f>Table_1!G16</f>
        <v>0</v>
      </c>
      <c r="H25" s="309"/>
      <c r="I25" s="309"/>
      <c r="J25" s="309"/>
      <c r="K25" s="372">
        <v>399498</v>
      </c>
      <c r="M25" s="326">
        <f t="shared" si="0"/>
        <v>0</v>
      </c>
      <c r="N25" s="326">
        <f t="shared" si="1"/>
        <v>0</v>
      </c>
      <c r="O25" s="309"/>
      <c r="P25" s="309"/>
      <c r="Q25" s="326">
        <f t="shared" si="2"/>
        <v>0</v>
      </c>
      <c r="R25" s="189"/>
      <c r="S25" s="189"/>
      <c r="T25" s="189"/>
      <c r="U25" s="189">
        <f>IF(G25-200&gt;G25*0.6,G25*0.6,G25-200)</f>
        <v>-200</v>
      </c>
      <c r="V25" s="189">
        <f>IF(G25+200&gt;G25*1.5,G25+200,G25*1.5)</f>
        <v>200</v>
      </c>
      <c r="W25" s="189"/>
      <c r="X25" s="189"/>
      <c r="Y25" s="189"/>
      <c r="Z25" s="189"/>
      <c r="AA25" s="189"/>
      <c r="AB25" s="189"/>
      <c r="AC25" s="189"/>
    </row>
    <row r="26" spans="1:29" x14ac:dyDescent="0.25">
      <c r="A26" s="218" t="s">
        <v>70</v>
      </c>
      <c r="B26" s="99" t="s">
        <v>16</v>
      </c>
      <c r="C26" s="229"/>
      <c r="D26" s="229"/>
      <c r="E26" s="230"/>
      <c r="F26" s="223">
        <f>Table_1!F17</f>
        <v>0</v>
      </c>
      <c r="G26" s="223">
        <f>Table_1!G17</f>
        <v>0</v>
      </c>
      <c r="H26" s="309"/>
      <c r="I26" s="309"/>
      <c r="J26" s="309"/>
      <c r="K26" s="372">
        <v>19033</v>
      </c>
      <c r="M26" s="326">
        <f t="shared" si="0"/>
        <v>0</v>
      </c>
      <c r="N26" s="326">
        <f t="shared" si="1"/>
        <v>0</v>
      </c>
      <c r="O26" s="309"/>
      <c r="P26" s="309"/>
      <c r="Q26" s="326">
        <f t="shared" si="2"/>
        <v>0</v>
      </c>
      <c r="R26" s="189"/>
      <c r="S26" s="189"/>
      <c r="T26" s="189"/>
      <c r="U26" s="189">
        <f>IF(G26-100&gt;G26*0.6,G26*0.6,G26-100)</f>
        <v>-100</v>
      </c>
      <c r="V26" s="189">
        <f>IF(G26+100&gt;G26*1.5,G26+100,G26*1.5)</f>
        <v>100</v>
      </c>
      <c r="W26" s="189"/>
      <c r="X26" s="189"/>
      <c r="Y26" s="189"/>
      <c r="Z26" s="189"/>
      <c r="AA26" s="189"/>
      <c r="AB26" s="189"/>
      <c r="AC26" s="189"/>
    </row>
    <row r="27" spans="1:29" x14ac:dyDescent="0.25">
      <c r="A27" s="218" t="s">
        <v>71</v>
      </c>
      <c r="B27" s="82" t="s">
        <v>17</v>
      </c>
      <c r="C27" s="229"/>
      <c r="D27" s="229"/>
      <c r="E27" s="230"/>
      <c r="F27" s="223">
        <f>Table_1!F18</f>
        <v>0</v>
      </c>
      <c r="G27" s="223">
        <f>Table_1!G18</f>
        <v>0</v>
      </c>
      <c r="H27" s="309"/>
      <c r="I27" s="309"/>
      <c r="J27" s="309"/>
      <c r="K27" s="372">
        <v>725432</v>
      </c>
      <c r="M27" s="326">
        <f t="shared" si="0"/>
        <v>0</v>
      </c>
      <c r="N27" s="326">
        <f t="shared" si="1"/>
        <v>0</v>
      </c>
      <c r="O27" s="309"/>
      <c r="P27" s="309"/>
      <c r="Q27" s="326">
        <f t="shared" si="2"/>
        <v>0</v>
      </c>
      <c r="R27" s="189"/>
      <c r="S27" s="189"/>
      <c r="T27" s="189"/>
      <c r="U27" s="189">
        <f>IF(G27-250&gt;G27*0.6,G27*0.6,G27-250)</f>
        <v>-250</v>
      </c>
      <c r="V27" s="189">
        <f>IF(G27+250&gt;G27*1.5,G27+250,G27*1.5)</f>
        <v>250</v>
      </c>
      <c r="W27" s="189"/>
      <c r="X27" s="189"/>
      <c r="Y27" s="189"/>
      <c r="Z27" s="189"/>
      <c r="AA27" s="189"/>
      <c r="AB27" s="189"/>
      <c r="AC27" s="189"/>
    </row>
    <row r="28" spans="1:29" x14ac:dyDescent="0.25">
      <c r="A28" s="218" t="s">
        <v>99</v>
      </c>
      <c r="B28" s="83" t="s">
        <v>93</v>
      </c>
      <c r="C28" s="85"/>
      <c r="D28" s="85"/>
      <c r="E28" s="78"/>
      <c r="F28" s="59">
        <f>Table_1!F19</f>
        <v>0</v>
      </c>
      <c r="G28" s="59">
        <f>Table_1!G19</f>
        <v>0</v>
      </c>
      <c r="H28" s="309"/>
      <c r="I28" s="309"/>
      <c r="J28" s="309"/>
      <c r="K28" s="327">
        <v>32036</v>
      </c>
      <c r="M28" s="178"/>
      <c r="N28" s="178"/>
      <c r="O28" s="309"/>
      <c r="P28" s="309"/>
      <c r="Q28" s="326">
        <f t="shared" si="2"/>
        <v>0</v>
      </c>
      <c r="R28" s="189"/>
      <c r="S28" s="189"/>
      <c r="T28" s="189"/>
      <c r="W28" s="189"/>
      <c r="X28" s="189"/>
      <c r="Y28" s="189"/>
      <c r="Z28" s="189"/>
      <c r="AA28" s="189"/>
      <c r="AB28" s="189"/>
      <c r="AC28" s="189"/>
    </row>
    <row r="29" spans="1:29" x14ac:dyDescent="0.25">
      <c r="A29" s="218" t="s">
        <v>100</v>
      </c>
      <c r="B29" s="79" t="s">
        <v>153</v>
      </c>
      <c r="C29" s="85"/>
      <c r="D29" s="85"/>
      <c r="E29" s="78"/>
      <c r="F29" s="59">
        <f>Table_1!F20</f>
        <v>0</v>
      </c>
      <c r="G29" s="59">
        <f>Table_1!G20</f>
        <v>0</v>
      </c>
      <c r="H29" s="309"/>
      <c r="I29" s="309"/>
      <c r="J29" s="309"/>
      <c r="K29" s="327">
        <v>1166038</v>
      </c>
      <c r="M29" s="178"/>
      <c r="N29" s="178"/>
      <c r="O29" s="309"/>
      <c r="P29" s="309"/>
      <c r="Q29" s="326">
        <f t="shared" si="2"/>
        <v>0</v>
      </c>
      <c r="R29" s="189"/>
      <c r="S29" s="189"/>
      <c r="T29" s="189"/>
      <c r="W29" s="189"/>
      <c r="X29" s="189"/>
      <c r="Y29" s="189"/>
      <c r="Z29" s="189"/>
      <c r="AA29" s="189"/>
      <c r="AB29" s="189"/>
      <c r="AC29" s="189"/>
    </row>
    <row r="30" spans="1:29" ht="12" customHeight="1" x14ac:dyDescent="0.25">
      <c r="H30" s="309"/>
      <c r="I30" s="309"/>
      <c r="J30" s="309"/>
      <c r="K30" s="309"/>
      <c r="L30" s="233"/>
      <c r="N30" s="178"/>
      <c r="O30" s="309"/>
      <c r="P30" s="309"/>
      <c r="R30" s="189"/>
      <c r="S30" s="189"/>
      <c r="T30" s="189"/>
      <c r="W30" s="189"/>
      <c r="X30" s="189"/>
      <c r="Y30" s="189"/>
      <c r="Z30" s="189"/>
      <c r="AA30" s="189"/>
      <c r="AB30" s="189"/>
      <c r="AC30" s="189"/>
    </row>
    <row r="31" spans="1:29" ht="12.75" customHeight="1" x14ac:dyDescent="0.25">
      <c r="H31" s="309"/>
      <c r="I31" s="309"/>
      <c r="J31" s="309"/>
      <c r="K31" s="309"/>
      <c r="L31" s="233"/>
      <c r="M31" s="188" t="s">
        <v>9</v>
      </c>
      <c r="N31" s="178"/>
      <c r="R31" s="189"/>
      <c r="U31" s="234"/>
      <c r="V31" s="234"/>
    </row>
    <row r="32" spans="1:29" ht="12" customHeight="1" x14ac:dyDescent="0.25">
      <c r="I32" s="309"/>
      <c r="J32" s="309"/>
      <c r="K32" s="309"/>
      <c r="L32" s="233"/>
      <c r="M32" s="486" t="s">
        <v>136</v>
      </c>
      <c r="N32" s="487"/>
      <c r="O32" s="188"/>
      <c r="P32" s="188"/>
      <c r="Q32" s="486" t="s">
        <v>137</v>
      </c>
      <c r="R32" s="488"/>
      <c r="U32" s="234"/>
      <c r="V32" s="234"/>
    </row>
    <row r="33" spans="1:22" ht="12" customHeight="1" x14ac:dyDescent="0.25">
      <c r="I33" s="309"/>
      <c r="J33" s="309"/>
      <c r="K33" s="309"/>
      <c r="L33" s="233"/>
      <c r="M33" s="489" t="s">
        <v>139</v>
      </c>
      <c r="N33" s="490"/>
      <c r="Q33" s="495" t="s">
        <v>140</v>
      </c>
      <c r="R33" s="496"/>
      <c r="U33" s="234"/>
      <c r="V33" s="234"/>
    </row>
    <row r="34" spans="1:22" ht="12" customHeight="1" x14ac:dyDescent="0.25">
      <c r="I34" s="309"/>
      <c r="J34" s="309"/>
      <c r="K34" s="309"/>
      <c r="L34" s="233"/>
      <c r="M34" s="491"/>
      <c r="N34" s="492"/>
      <c r="Q34" s="497"/>
      <c r="R34" s="498"/>
      <c r="U34" s="234"/>
      <c r="V34" s="234"/>
    </row>
    <row r="35" spans="1:22" ht="17.25" customHeight="1" x14ac:dyDescent="0.25">
      <c r="I35" s="309"/>
      <c r="J35" s="309"/>
      <c r="K35" s="191" t="s">
        <v>141</v>
      </c>
      <c r="L35" s="233"/>
      <c r="M35" s="493"/>
      <c r="N35" s="494"/>
      <c r="Q35" s="497"/>
      <c r="R35" s="498"/>
      <c r="U35" s="234"/>
      <c r="V35" s="234"/>
    </row>
    <row r="36" spans="1:22" ht="12" customHeight="1" x14ac:dyDescent="0.25">
      <c r="I36" s="309"/>
      <c r="J36" s="309"/>
      <c r="K36" s="513" t="s">
        <v>219</v>
      </c>
      <c r="L36" s="189"/>
      <c r="O36" s="189"/>
      <c r="P36" s="189"/>
      <c r="Q36" s="499"/>
      <c r="R36" s="500"/>
      <c r="U36" s="234"/>
      <c r="V36" s="234"/>
    </row>
    <row r="37" spans="1:22" ht="13.5" customHeight="1" x14ac:dyDescent="0.25">
      <c r="I37" s="309"/>
      <c r="J37" s="309"/>
      <c r="K37" s="514"/>
      <c r="L37" s="189"/>
      <c r="M37" s="519" t="s">
        <v>194</v>
      </c>
      <c r="N37" s="520"/>
      <c r="O37" s="189"/>
      <c r="P37" s="189"/>
      <c r="Q37" s="519" t="s">
        <v>195</v>
      </c>
      <c r="R37" s="523"/>
      <c r="S37" s="234"/>
      <c r="T37" s="234"/>
      <c r="U37" s="234"/>
      <c r="V37" s="234"/>
    </row>
    <row r="38" spans="1:22" ht="12.75" customHeight="1" x14ac:dyDescent="0.25">
      <c r="A38" s="199" t="s">
        <v>9</v>
      </c>
      <c r="B38" s="235"/>
      <c r="C38" s="235"/>
      <c r="D38" s="236"/>
      <c r="E38" s="235"/>
      <c r="F38" s="237"/>
      <c r="G38" s="237"/>
      <c r="I38" s="309"/>
      <c r="J38" s="309"/>
      <c r="K38" s="515"/>
      <c r="L38" s="189"/>
      <c r="M38" s="521"/>
      <c r="N38" s="522"/>
      <c r="O38" s="189"/>
      <c r="P38" s="189"/>
      <c r="Q38" s="524"/>
      <c r="R38" s="525"/>
      <c r="S38" s="234"/>
      <c r="T38" s="234"/>
      <c r="U38" s="234"/>
      <c r="V38" s="234"/>
    </row>
    <row r="39" spans="1:22" ht="12.75" customHeight="1" x14ac:dyDescent="0.25">
      <c r="A39" s="238"/>
      <c r="B39" s="239"/>
      <c r="C39" s="240"/>
      <c r="D39" s="241"/>
      <c r="E39" s="240"/>
      <c r="F39" s="242"/>
      <c r="G39" s="356" t="s">
        <v>135</v>
      </c>
      <c r="I39" s="309"/>
      <c r="J39" s="309"/>
      <c r="K39" s="207" t="s">
        <v>60</v>
      </c>
      <c r="L39" s="189"/>
      <c r="M39" s="208" t="s">
        <v>144</v>
      </c>
      <c r="N39" s="209" t="s">
        <v>145</v>
      </c>
      <c r="O39" s="210"/>
      <c r="P39" s="210"/>
      <c r="Q39" s="503" t="s">
        <v>146</v>
      </c>
      <c r="R39" s="504"/>
      <c r="S39" s="234"/>
      <c r="T39" s="234"/>
      <c r="U39" s="234"/>
      <c r="V39" s="234"/>
    </row>
    <row r="40" spans="1:22" ht="12.75" customHeight="1" x14ac:dyDescent="0.25">
      <c r="A40" s="243"/>
      <c r="B40" s="244"/>
      <c r="C40" s="245"/>
      <c r="D40" s="246"/>
      <c r="E40" s="245"/>
      <c r="F40" s="355" t="s">
        <v>192</v>
      </c>
      <c r="G40" s="217" t="s">
        <v>143</v>
      </c>
      <c r="I40" s="309"/>
      <c r="J40" s="309"/>
      <c r="K40" s="371" t="s">
        <v>135</v>
      </c>
      <c r="L40" s="189"/>
      <c r="M40" s="501" t="s">
        <v>185</v>
      </c>
      <c r="N40" s="502"/>
      <c r="Q40" s="501" t="s">
        <v>189</v>
      </c>
      <c r="R40" s="502"/>
      <c r="S40" s="234"/>
      <c r="T40" s="234"/>
      <c r="U40" s="234"/>
      <c r="V40" s="234"/>
    </row>
    <row r="41" spans="1:22" ht="12.75" customHeight="1" x14ac:dyDescent="0.25">
      <c r="A41" s="247">
        <v>1</v>
      </c>
      <c r="B41" s="248" t="s">
        <v>216</v>
      </c>
      <c r="C41" s="231"/>
      <c r="D41" s="231"/>
      <c r="E41" s="231"/>
      <c r="F41" s="5"/>
      <c r="G41" s="5"/>
      <c r="I41" s="309"/>
      <c r="J41" s="309"/>
      <c r="K41" s="308"/>
      <c r="L41" s="189"/>
      <c r="O41" s="234"/>
      <c r="P41" s="234"/>
      <c r="R41" s="234"/>
      <c r="S41" s="234"/>
      <c r="T41" s="234"/>
      <c r="U41" s="234"/>
      <c r="V41" s="234"/>
    </row>
    <row r="42" spans="1:22" x14ac:dyDescent="0.25">
      <c r="A42" s="218" t="s">
        <v>61</v>
      </c>
      <c r="B42" s="99" t="s">
        <v>12</v>
      </c>
      <c r="C42" s="229"/>
      <c r="D42" s="229"/>
      <c r="E42" s="229"/>
      <c r="F42" s="223">
        <f>Table_2!F5</f>
        <v>0</v>
      </c>
      <c r="G42" s="223">
        <f>Table_2!G5</f>
        <v>0</v>
      </c>
      <c r="I42" s="309"/>
      <c r="J42" s="309"/>
      <c r="K42" s="372">
        <v>49944</v>
      </c>
      <c r="L42" s="189"/>
      <c r="M42" s="326">
        <f t="shared" ref="M42:M47" si="3">F42-G42</f>
        <v>0</v>
      </c>
      <c r="N42" s="326">
        <f t="shared" ref="N42:N47" si="4">IF(AND(G42=0,F42&lt;&gt;0),100,IF(G42&gt;0,((F42-G42)/G42*100),))</f>
        <v>0</v>
      </c>
      <c r="O42" s="234"/>
      <c r="P42" s="234"/>
      <c r="Q42" s="326">
        <f t="shared" ref="Q42:Q49" si="5">(F42/K42)*100</f>
        <v>0</v>
      </c>
      <c r="R42" s="234"/>
      <c r="S42" s="234"/>
      <c r="T42" s="234"/>
      <c r="U42" s="225">
        <f t="shared" ref="U42:U47" si="6">IF(G42-100&gt;G42*0.6,G42*0.6,G42-100)</f>
        <v>-100</v>
      </c>
      <c r="V42" s="225">
        <f t="shared" ref="V42:V47" si="7">IF(G42+100&gt;G42*1.5,G42+100,G42*1.5)</f>
        <v>100</v>
      </c>
    </row>
    <row r="43" spans="1:22" x14ac:dyDescent="0.25">
      <c r="A43" s="218" t="s">
        <v>62</v>
      </c>
      <c r="B43" s="99" t="s">
        <v>13</v>
      </c>
      <c r="C43" s="229"/>
      <c r="D43" s="229"/>
      <c r="E43" s="229"/>
      <c r="F43" s="223">
        <f>Table_2!F6</f>
        <v>0</v>
      </c>
      <c r="G43" s="223">
        <f>Table_2!G6</f>
        <v>0</v>
      </c>
      <c r="I43" s="309"/>
      <c r="J43" s="309"/>
      <c r="K43" s="372">
        <v>64169</v>
      </c>
      <c r="M43" s="326">
        <f t="shared" si="3"/>
        <v>0</v>
      </c>
      <c r="N43" s="326">
        <f t="shared" si="4"/>
        <v>0</v>
      </c>
      <c r="O43" s="234"/>
      <c r="P43" s="234"/>
      <c r="Q43" s="326">
        <f t="shared" si="5"/>
        <v>0</v>
      </c>
      <c r="R43" s="234"/>
      <c r="S43" s="234"/>
      <c r="T43" s="234"/>
      <c r="U43" s="225">
        <f t="shared" si="6"/>
        <v>-100</v>
      </c>
      <c r="V43" s="225">
        <f t="shared" si="7"/>
        <v>100</v>
      </c>
    </row>
    <row r="44" spans="1:22" x14ac:dyDescent="0.25">
      <c r="A44" s="218" t="s">
        <v>63</v>
      </c>
      <c r="B44" s="99" t="s">
        <v>14</v>
      </c>
      <c r="C44" s="229"/>
      <c r="D44" s="229"/>
      <c r="E44" s="229"/>
      <c r="F44" s="223">
        <f>Table_2!F7</f>
        <v>0</v>
      </c>
      <c r="G44" s="223">
        <f>Table_2!G7</f>
        <v>0</v>
      </c>
      <c r="I44" s="309"/>
      <c r="J44" s="309"/>
      <c r="K44" s="372">
        <v>10317</v>
      </c>
      <c r="M44" s="326">
        <f t="shared" si="3"/>
        <v>0</v>
      </c>
      <c r="N44" s="326">
        <f t="shared" si="4"/>
        <v>0</v>
      </c>
      <c r="O44" s="234"/>
      <c r="P44" s="234"/>
      <c r="Q44" s="326">
        <f t="shared" si="5"/>
        <v>0</v>
      </c>
      <c r="R44" s="234"/>
      <c r="S44" s="234"/>
      <c r="T44" s="234"/>
      <c r="U44" s="225">
        <f t="shared" si="6"/>
        <v>-100</v>
      </c>
      <c r="V44" s="225">
        <f t="shared" si="7"/>
        <v>100</v>
      </c>
    </row>
    <row r="45" spans="1:22" x14ac:dyDescent="0.25">
      <c r="A45" s="218" t="s">
        <v>64</v>
      </c>
      <c r="B45" s="99" t="s">
        <v>15</v>
      </c>
      <c r="C45" s="229"/>
      <c r="D45" s="229"/>
      <c r="E45" s="229"/>
      <c r="F45" s="223">
        <f>Table_2!F8</f>
        <v>0</v>
      </c>
      <c r="G45" s="223">
        <f>Table_2!G8</f>
        <v>0</v>
      </c>
      <c r="I45" s="309"/>
      <c r="J45" s="309"/>
      <c r="K45" s="372">
        <v>99237</v>
      </c>
      <c r="M45" s="326">
        <f t="shared" si="3"/>
        <v>0</v>
      </c>
      <c r="N45" s="326">
        <f t="shared" si="4"/>
        <v>0</v>
      </c>
      <c r="O45" s="234"/>
      <c r="P45" s="234"/>
      <c r="Q45" s="326">
        <f t="shared" si="5"/>
        <v>0</v>
      </c>
      <c r="R45" s="234"/>
      <c r="S45" s="234"/>
      <c r="T45" s="234"/>
      <c r="U45" s="225">
        <f t="shared" si="6"/>
        <v>-100</v>
      </c>
      <c r="V45" s="225">
        <f t="shared" si="7"/>
        <v>100</v>
      </c>
    </row>
    <row r="46" spans="1:22" x14ac:dyDescent="0.25">
      <c r="A46" s="218" t="s">
        <v>65</v>
      </c>
      <c r="B46" s="99" t="s">
        <v>16</v>
      </c>
      <c r="C46" s="229"/>
      <c r="D46" s="229"/>
      <c r="E46" s="229"/>
      <c r="F46" s="223">
        <f>Table_2!F9</f>
        <v>0</v>
      </c>
      <c r="G46" s="223">
        <f>Table_2!G9</f>
        <v>0</v>
      </c>
      <c r="I46" s="309"/>
      <c r="J46" s="309"/>
      <c r="K46" s="372">
        <v>27617</v>
      </c>
      <c r="M46" s="326">
        <f t="shared" si="3"/>
        <v>0</v>
      </c>
      <c r="N46" s="326">
        <f t="shared" si="4"/>
        <v>0</v>
      </c>
      <c r="O46" s="234"/>
      <c r="P46" s="234"/>
      <c r="Q46" s="326">
        <f t="shared" si="5"/>
        <v>0</v>
      </c>
      <c r="R46" s="234"/>
      <c r="S46" s="234"/>
      <c r="T46" s="234"/>
      <c r="U46" s="225">
        <f t="shared" si="6"/>
        <v>-100</v>
      </c>
      <c r="V46" s="225">
        <f t="shared" si="7"/>
        <v>100</v>
      </c>
    </row>
    <row r="47" spans="1:22" x14ac:dyDescent="0.25">
      <c r="A47" s="218" t="s">
        <v>72</v>
      </c>
      <c r="B47" s="99" t="s">
        <v>17</v>
      </c>
      <c r="C47" s="229"/>
      <c r="D47" s="229"/>
      <c r="E47" s="229"/>
      <c r="F47" s="223">
        <f>Table_2!F10</f>
        <v>0</v>
      </c>
      <c r="G47" s="223">
        <f>Table_2!G10</f>
        <v>0</v>
      </c>
      <c r="I47" s="309"/>
      <c r="J47" s="309"/>
      <c r="K47" s="372">
        <v>236332</v>
      </c>
      <c r="M47" s="326">
        <f t="shared" si="3"/>
        <v>0</v>
      </c>
      <c r="N47" s="326">
        <f t="shared" si="4"/>
        <v>0</v>
      </c>
      <c r="O47" s="234"/>
      <c r="P47" s="234"/>
      <c r="Q47" s="326">
        <f t="shared" si="5"/>
        <v>0</v>
      </c>
      <c r="R47" s="234"/>
      <c r="S47" s="234"/>
      <c r="T47" s="234"/>
      <c r="U47" s="225">
        <f t="shared" si="6"/>
        <v>-100</v>
      </c>
      <c r="V47" s="225">
        <f t="shared" si="7"/>
        <v>100</v>
      </c>
    </row>
    <row r="48" spans="1:22" x14ac:dyDescent="0.25">
      <c r="A48" s="218" t="s">
        <v>73</v>
      </c>
      <c r="B48" s="79" t="s">
        <v>93</v>
      </c>
      <c r="C48" s="89"/>
      <c r="D48" s="89"/>
      <c r="E48" s="89"/>
      <c r="F48" s="59">
        <f>Table_2!F11</f>
        <v>0</v>
      </c>
      <c r="G48" s="59">
        <f>Table_2!G11</f>
        <v>0</v>
      </c>
      <c r="I48" s="309"/>
      <c r="J48" s="309"/>
      <c r="K48" s="327">
        <v>87878</v>
      </c>
      <c r="M48" s="178"/>
      <c r="N48" s="178"/>
      <c r="O48" s="234"/>
      <c r="P48" s="234"/>
      <c r="Q48" s="326">
        <f t="shared" si="5"/>
        <v>0</v>
      </c>
      <c r="R48" s="234"/>
      <c r="S48" s="234"/>
      <c r="T48" s="234"/>
      <c r="U48" s="234"/>
      <c r="V48" s="234"/>
    </row>
    <row r="49" spans="1:22" x14ac:dyDescent="0.25">
      <c r="A49" s="218" t="s">
        <v>74</v>
      </c>
      <c r="B49" s="79" t="s">
        <v>155</v>
      </c>
      <c r="C49" s="89"/>
      <c r="D49" s="89"/>
      <c r="E49" s="89"/>
      <c r="F49" s="59">
        <f>Table_2!F12</f>
        <v>0</v>
      </c>
      <c r="G49" s="59">
        <f>Table_2!G12</f>
        <v>0</v>
      </c>
      <c r="I49" s="309"/>
      <c r="J49" s="309"/>
      <c r="K49" s="327">
        <v>399738</v>
      </c>
      <c r="M49" s="178"/>
      <c r="N49" s="178"/>
      <c r="O49" s="234"/>
      <c r="P49" s="234"/>
      <c r="Q49" s="326">
        <f t="shared" si="5"/>
        <v>0</v>
      </c>
      <c r="R49" s="234"/>
      <c r="S49" s="234"/>
      <c r="T49" s="234"/>
      <c r="U49" s="234"/>
      <c r="V49" s="234"/>
    </row>
    <row r="50" spans="1:22" x14ac:dyDescent="0.25">
      <c r="A50" s="218"/>
      <c r="B50" s="249"/>
      <c r="C50" s="229"/>
      <c r="D50" s="229"/>
      <c r="E50" s="229"/>
      <c r="F50" s="5"/>
      <c r="G50" s="5"/>
      <c r="I50" s="309"/>
      <c r="J50" s="309"/>
      <c r="K50" s="374" t="s">
        <v>156</v>
      </c>
      <c r="M50" s="178"/>
      <c r="N50" s="178"/>
      <c r="O50" s="234"/>
      <c r="P50" s="234"/>
      <c r="Q50" s="178"/>
      <c r="R50" s="234"/>
      <c r="S50" s="234"/>
      <c r="T50" s="234"/>
      <c r="U50" s="234"/>
      <c r="V50" s="234"/>
    </row>
    <row r="51" spans="1:22" x14ac:dyDescent="0.25">
      <c r="A51" s="218">
        <v>2</v>
      </c>
      <c r="B51" s="535" t="s">
        <v>125</v>
      </c>
      <c r="C51" s="536"/>
      <c r="D51" s="536"/>
      <c r="E51" s="537"/>
      <c r="F51" s="32"/>
      <c r="G51" s="32"/>
      <c r="I51" s="309"/>
      <c r="J51" s="309"/>
      <c r="K51" s="375"/>
      <c r="M51" s="178"/>
      <c r="N51" s="178"/>
      <c r="O51" s="234"/>
      <c r="P51" s="234"/>
      <c r="Q51" s="178"/>
      <c r="R51" s="234"/>
      <c r="S51" s="234"/>
      <c r="T51" s="234"/>
      <c r="U51" s="234"/>
      <c r="V51" s="234"/>
    </row>
    <row r="52" spans="1:22" x14ac:dyDescent="0.25">
      <c r="A52" s="218" t="s">
        <v>66</v>
      </c>
      <c r="B52" s="99" t="s">
        <v>18</v>
      </c>
      <c r="C52" s="229"/>
      <c r="D52" s="229"/>
      <c r="E52" s="229"/>
      <c r="F52" s="223">
        <f>Table_2!F15</f>
        <v>0</v>
      </c>
      <c r="G52" s="223">
        <f>Table_2!G15</f>
        <v>0</v>
      </c>
      <c r="I52" s="309"/>
      <c r="J52" s="309"/>
      <c r="K52" s="372">
        <v>14770</v>
      </c>
      <c r="M52" s="326">
        <f t="shared" ref="M52:M57" si="8">F52-G52</f>
        <v>0</v>
      </c>
      <c r="N52" s="326">
        <f t="shared" ref="N52:N57" si="9">IF(AND(G52=0,F52&lt;&gt;0),100,IF(G52&gt;0,((F52-G52)/G52*100), ))</f>
        <v>0</v>
      </c>
      <c r="O52" s="234"/>
      <c r="P52" s="234"/>
      <c r="Q52" s="326">
        <f t="shared" ref="Q52:Q59" si="10">(F52/K52)*100</f>
        <v>0</v>
      </c>
      <c r="R52" s="234"/>
      <c r="S52" s="234"/>
      <c r="T52" s="234"/>
      <c r="U52" s="225">
        <f>IF(G52-100&gt;G52*0.6,G52*0.6,G52-100)</f>
        <v>-100</v>
      </c>
      <c r="V52" s="225">
        <f>IF(G52+100&gt;G52*1.5,G52+100,G52*1.5)</f>
        <v>100</v>
      </c>
    </row>
    <row r="53" spans="1:22" x14ac:dyDescent="0.25">
      <c r="A53" s="218" t="s">
        <v>67</v>
      </c>
      <c r="B53" s="99" t="s">
        <v>13</v>
      </c>
      <c r="C53" s="229"/>
      <c r="D53" s="229"/>
      <c r="E53" s="229"/>
      <c r="F53" s="223">
        <f>Table_2!F16</f>
        <v>0</v>
      </c>
      <c r="G53" s="223">
        <f>Table_2!G16</f>
        <v>0</v>
      </c>
      <c r="I53" s="309"/>
      <c r="J53" s="309"/>
      <c r="K53" s="372">
        <v>46126</v>
      </c>
      <c r="M53" s="326">
        <f t="shared" si="8"/>
        <v>0</v>
      </c>
      <c r="N53" s="326">
        <f t="shared" si="9"/>
        <v>0</v>
      </c>
      <c r="O53" s="234"/>
      <c r="P53" s="234"/>
      <c r="Q53" s="326">
        <f t="shared" si="10"/>
        <v>0</v>
      </c>
      <c r="R53" s="234"/>
      <c r="S53" s="234"/>
      <c r="T53" s="234"/>
      <c r="U53" s="225">
        <f>IF(G53-100&gt;G53*0.6,G53*0.6,G53-100)</f>
        <v>-100</v>
      </c>
      <c r="V53" s="225">
        <f>IF(G53+100&gt;G53*1.5,G53+100,G53*1.5)</f>
        <v>100</v>
      </c>
    </row>
    <row r="54" spans="1:22" x14ac:dyDescent="0.25">
      <c r="A54" s="218" t="s">
        <v>68</v>
      </c>
      <c r="B54" s="99" t="s">
        <v>19</v>
      </c>
      <c r="C54" s="229"/>
      <c r="D54" s="229"/>
      <c r="E54" s="229"/>
      <c r="F54" s="223">
        <f>Table_2!F17</f>
        <v>0</v>
      </c>
      <c r="G54" s="223">
        <f>Table_2!G17</f>
        <v>0</v>
      </c>
      <c r="I54" s="309"/>
      <c r="J54" s="309"/>
      <c r="K54" s="372">
        <v>3644</v>
      </c>
      <c r="M54" s="326">
        <f t="shared" si="8"/>
        <v>0</v>
      </c>
      <c r="N54" s="326">
        <f t="shared" si="9"/>
        <v>0</v>
      </c>
      <c r="O54" s="234"/>
      <c r="P54" s="234"/>
      <c r="Q54" s="326">
        <f t="shared" si="10"/>
        <v>0</v>
      </c>
      <c r="R54" s="234"/>
      <c r="S54" s="234"/>
      <c r="T54" s="234"/>
      <c r="U54" s="225">
        <f>IF(G54-50&gt;G54*0.6,G54*0.6,G54-50)</f>
        <v>-50</v>
      </c>
      <c r="V54" s="225">
        <f>IF(G54+50&gt;G54*1.5,G54+50,G54*1.5)</f>
        <v>50</v>
      </c>
    </row>
    <row r="55" spans="1:22" x14ac:dyDescent="0.25">
      <c r="A55" s="218" t="s">
        <v>69</v>
      </c>
      <c r="B55" s="99" t="s">
        <v>15</v>
      </c>
      <c r="C55" s="229"/>
      <c r="D55" s="229"/>
      <c r="E55" s="229"/>
      <c r="F55" s="223">
        <f>Table_2!F18</f>
        <v>0</v>
      </c>
      <c r="G55" s="223">
        <f>Table_2!G18</f>
        <v>0</v>
      </c>
      <c r="I55" s="309"/>
      <c r="J55" s="309"/>
      <c r="K55" s="372">
        <v>43802</v>
      </c>
      <c r="M55" s="326">
        <f t="shared" si="8"/>
        <v>0</v>
      </c>
      <c r="N55" s="326">
        <f t="shared" si="9"/>
        <v>0</v>
      </c>
      <c r="O55" s="234"/>
      <c r="P55" s="234"/>
      <c r="Q55" s="326">
        <f t="shared" si="10"/>
        <v>0</v>
      </c>
      <c r="R55" s="234"/>
      <c r="S55" s="234"/>
      <c r="T55" s="234"/>
      <c r="U55" s="225">
        <f>IF(G55-100&gt;G55*0.6,G55*0.6,G55-100)</f>
        <v>-100</v>
      </c>
      <c r="V55" s="225">
        <f>IF(G55+100&gt;G55*1.5,G55+100,G55*1.5)</f>
        <v>100</v>
      </c>
    </row>
    <row r="56" spans="1:22" x14ac:dyDescent="0.25">
      <c r="A56" s="218" t="s">
        <v>70</v>
      </c>
      <c r="B56" s="99" t="s">
        <v>20</v>
      </c>
      <c r="C56" s="229"/>
      <c r="D56" s="229"/>
      <c r="E56" s="229"/>
      <c r="F56" s="223">
        <f>Table_2!F19</f>
        <v>0</v>
      </c>
      <c r="G56" s="223">
        <f>Table_2!G19</f>
        <v>0</v>
      </c>
      <c r="I56" s="309"/>
      <c r="J56" s="309"/>
      <c r="K56" s="372">
        <v>10324</v>
      </c>
      <c r="M56" s="326">
        <f t="shared" si="8"/>
        <v>0</v>
      </c>
      <c r="N56" s="326">
        <f t="shared" si="9"/>
        <v>0</v>
      </c>
      <c r="O56" s="234"/>
      <c r="P56" s="234"/>
      <c r="Q56" s="326">
        <f t="shared" si="10"/>
        <v>0</v>
      </c>
      <c r="R56" s="234"/>
      <c r="S56" s="234"/>
      <c r="T56" s="234"/>
      <c r="U56" s="225">
        <f>IF(G56-100&gt;G56*0.6,G56*0.6,G56-100)</f>
        <v>-100</v>
      </c>
      <c r="V56" s="225">
        <f>IF(G56+100&gt;G56*1.5,G56+100,G56*1.5)</f>
        <v>100</v>
      </c>
    </row>
    <row r="57" spans="1:22" x14ac:dyDescent="0.25">
      <c r="A57" s="218" t="s">
        <v>71</v>
      </c>
      <c r="B57" s="99" t="s">
        <v>17</v>
      </c>
      <c r="C57" s="229"/>
      <c r="D57" s="229"/>
      <c r="E57" s="229"/>
      <c r="F57" s="223">
        <f>Table_2!F20</f>
        <v>0</v>
      </c>
      <c r="G57" s="223">
        <f>Table_2!G20</f>
        <v>0</v>
      </c>
      <c r="I57" s="309"/>
      <c r="J57" s="309"/>
      <c r="K57" s="359">
        <v>51586</v>
      </c>
      <c r="M57" s="326">
        <f t="shared" si="8"/>
        <v>0</v>
      </c>
      <c r="N57" s="326">
        <f t="shared" si="9"/>
        <v>0</v>
      </c>
      <c r="O57" s="234"/>
      <c r="P57" s="234"/>
      <c r="Q57" s="326">
        <f t="shared" si="10"/>
        <v>0</v>
      </c>
      <c r="R57" s="234"/>
      <c r="S57" s="234"/>
      <c r="T57" s="234"/>
      <c r="U57" s="225">
        <f>IF(G57-100&gt;G57*0.6,G57*0.6,G57-100)</f>
        <v>-100</v>
      </c>
      <c r="V57" s="225">
        <f>IF(G57+100&gt;G57*1.5,G57+100,G57*1.5)</f>
        <v>100</v>
      </c>
    </row>
    <row r="58" spans="1:22" x14ac:dyDescent="0.25">
      <c r="A58" s="218" t="s">
        <v>99</v>
      </c>
      <c r="B58" s="79" t="s">
        <v>5</v>
      </c>
      <c r="C58" s="89"/>
      <c r="D58" s="93"/>
      <c r="E58" s="89"/>
      <c r="F58" s="59">
        <f>Table_2!F21</f>
        <v>0</v>
      </c>
      <c r="G58" s="59">
        <f>Table_2!G21</f>
        <v>0</v>
      </c>
      <c r="I58" s="309"/>
      <c r="J58" s="309"/>
      <c r="K58" s="327">
        <v>28738</v>
      </c>
      <c r="M58" s="178"/>
      <c r="N58" s="178"/>
      <c r="O58" s="234"/>
      <c r="P58" s="234"/>
      <c r="Q58" s="326">
        <f t="shared" si="10"/>
        <v>0</v>
      </c>
      <c r="R58" s="234"/>
      <c r="S58" s="234"/>
      <c r="T58" s="234"/>
      <c r="U58" s="225"/>
      <c r="V58" s="225"/>
    </row>
    <row r="59" spans="1:22" x14ac:dyDescent="0.25">
      <c r="A59" s="218" t="s">
        <v>100</v>
      </c>
      <c r="B59" s="79" t="s">
        <v>155</v>
      </c>
      <c r="C59" s="89"/>
      <c r="D59" s="93"/>
      <c r="E59" s="89"/>
      <c r="F59" s="59">
        <f>Table_2!F22</f>
        <v>0</v>
      </c>
      <c r="G59" s="59">
        <f>Table_2!G22</f>
        <v>0</v>
      </c>
      <c r="I59" s="309"/>
      <c r="J59" s="309"/>
      <c r="K59" s="327">
        <v>141514</v>
      </c>
      <c r="M59" s="178"/>
      <c r="N59" s="178"/>
      <c r="O59" s="234"/>
      <c r="P59" s="234"/>
      <c r="Q59" s="326">
        <f t="shared" si="10"/>
        <v>0</v>
      </c>
      <c r="R59" s="234"/>
      <c r="S59" s="234"/>
      <c r="T59" s="234"/>
      <c r="U59" s="225"/>
      <c r="V59" s="225"/>
    </row>
    <row r="60" spans="1:22" x14ac:dyDescent="0.25">
      <c r="A60" s="218"/>
      <c r="B60" s="249"/>
      <c r="C60" s="229"/>
      <c r="D60" s="229"/>
      <c r="E60" s="229"/>
      <c r="F60" s="5"/>
      <c r="G60" s="5"/>
      <c r="I60" s="309"/>
      <c r="J60" s="309"/>
      <c r="K60" s="376"/>
      <c r="M60" s="178"/>
      <c r="N60" s="178"/>
      <c r="O60" s="234"/>
      <c r="P60" s="234"/>
      <c r="Q60" s="178"/>
      <c r="R60" s="234"/>
      <c r="S60" s="234"/>
      <c r="T60" s="234"/>
      <c r="U60" s="225"/>
      <c r="V60" s="225"/>
    </row>
    <row r="61" spans="1:22" x14ac:dyDescent="0.25">
      <c r="A61" s="218">
        <v>3</v>
      </c>
      <c r="B61" s="538" t="s">
        <v>217</v>
      </c>
      <c r="C61" s="539"/>
      <c r="D61" s="539"/>
      <c r="E61" s="540"/>
      <c r="F61" s="251"/>
      <c r="G61" s="251"/>
      <c r="I61" s="309"/>
      <c r="J61" s="309"/>
      <c r="K61" s="377"/>
      <c r="M61" s="178"/>
      <c r="N61" s="178"/>
      <c r="O61" s="234"/>
      <c r="P61" s="234"/>
      <c r="Q61" s="178"/>
      <c r="R61" s="234"/>
      <c r="S61" s="234"/>
      <c r="T61" s="234"/>
      <c r="U61" s="225"/>
      <c r="V61" s="225"/>
    </row>
    <row r="62" spans="1:22" x14ac:dyDescent="0.25">
      <c r="A62" s="218"/>
      <c r="B62" s="541" t="s">
        <v>218</v>
      </c>
      <c r="C62" s="542"/>
      <c r="D62" s="542"/>
      <c r="E62" s="543"/>
      <c r="F62" s="252"/>
      <c r="G62" s="252"/>
      <c r="I62" s="309"/>
      <c r="J62" s="309"/>
      <c r="K62" s="378"/>
      <c r="M62" s="178"/>
      <c r="N62" s="178"/>
      <c r="O62" s="234"/>
      <c r="P62" s="234"/>
      <c r="Q62" s="178"/>
      <c r="R62" s="234"/>
      <c r="S62" s="234"/>
      <c r="T62" s="234"/>
      <c r="U62" s="225"/>
      <c r="V62" s="225"/>
    </row>
    <row r="63" spans="1:22" x14ac:dyDescent="0.25">
      <c r="A63" s="218" t="s">
        <v>75</v>
      </c>
      <c r="B63" s="99" t="s">
        <v>21</v>
      </c>
      <c r="C63" s="229"/>
      <c r="D63" s="229"/>
      <c r="E63" s="229"/>
      <c r="F63" s="223">
        <f>Table_2!F26</f>
        <v>0</v>
      </c>
      <c r="G63" s="223">
        <f>Table_2!G26</f>
        <v>0</v>
      </c>
      <c r="I63" s="309"/>
      <c r="J63" s="309"/>
      <c r="K63" s="372">
        <v>18797</v>
      </c>
      <c r="M63" s="326">
        <f>F63-G63</f>
        <v>0</v>
      </c>
      <c r="N63" s="326">
        <f>IF(AND(G63=0,F63&lt;&gt;0),100,IF(G63&gt;0,((F63-G63)/G63*100), ))</f>
        <v>0</v>
      </c>
      <c r="O63" s="234"/>
      <c r="P63" s="234"/>
      <c r="Q63" s="326">
        <f t="shared" ref="Q63:Q68" si="11">(F63/K63)*100</f>
        <v>0</v>
      </c>
      <c r="R63" s="234"/>
      <c r="S63" s="234"/>
      <c r="T63" s="234"/>
      <c r="U63" s="225">
        <f>IF(G63-100&gt;G63*0.6,G63*0.6,G63-100)</f>
        <v>-100</v>
      </c>
      <c r="V63" s="225">
        <f>IF(G63+100&gt;G63*1.5,G63+100,G63*1.5)</f>
        <v>100</v>
      </c>
    </row>
    <row r="64" spans="1:22" x14ac:dyDescent="0.25">
      <c r="A64" s="218" t="s">
        <v>76</v>
      </c>
      <c r="B64" s="99" t="s">
        <v>22</v>
      </c>
      <c r="C64" s="229"/>
      <c r="D64" s="229"/>
      <c r="E64" s="229"/>
      <c r="F64" s="223">
        <f>Table_2!F27</f>
        <v>0</v>
      </c>
      <c r="G64" s="223">
        <f>Table_2!G27</f>
        <v>0</v>
      </c>
      <c r="I64" s="309"/>
      <c r="J64" s="309"/>
      <c r="K64" s="372">
        <v>131921</v>
      </c>
      <c r="M64" s="326">
        <f>F64-G64</f>
        <v>0</v>
      </c>
      <c r="N64" s="326">
        <f>IF(AND(G64=0,F64&lt;&gt;0),100,IF(G64&gt;0,((F64-G64)/G64*100), ))</f>
        <v>0</v>
      </c>
      <c r="O64" s="234"/>
      <c r="P64" s="234"/>
      <c r="Q64" s="326">
        <f t="shared" si="11"/>
        <v>0</v>
      </c>
      <c r="R64" s="234"/>
      <c r="S64" s="234"/>
      <c r="T64" s="234"/>
      <c r="U64" s="225">
        <f>IF(G64-100&gt;G64*0.6,G64*0.6,G64-100)</f>
        <v>-100</v>
      </c>
      <c r="V64" s="225">
        <f>IF(G64+100&gt;G64*1.5,G64+100,G64*1.5)</f>
        <v>100</v>
      </c>
    </row>
    <row r="65" spans="1:118" x14ac:dyDescent="0.25">
      <c r="A65" s="218" t="s">
        <v>77</v>
      </c>
      <c r="B65" s="99" t="s">
        <v>23</v>
      </c>
      <c r="C65" s="229"/>
      <c r="D65" s="229"/>
      <c r="E65" s="229"/>
      <c r="F65" s="223">
        <f>Table_2!F28</f>
        <v>0</v>
      </c>
      <c r="G65" s="223">
        <f>Table_2!G28</f>
        <v>0</v>
      </c>
      <c r="I65" s="309"/>
      <c r="J65" s="309"/>
      <c r="K65" s="372">
        <v>272158</v>
      </c>
      <c r="M65" s="326">
        <f>F65-G65</f>
        <v>0</v>
      </c>
      <c r="N65" s="326">
        <f>IF(AND(G65=0,F65&lt;&gt;0),100,IF(G65&gt;0,((F65-G65)/G65*100), ))</f>
        <v>0</v>
      </c>
      <c r="O65" s="234"/>
      <c r="P65" s="234"/>
      <c r="Q65" s="326">
        <f t="shared" si="11"/>
        <v>0</v>
      </c>
      <c r="R65" s="234"/>
      <c r="S65" s="234"/>
      <c r="T65" s="234"/>
      <c r="U65" s="225">
        <f>IF(G65-100&gt;G65*0.6,G65*0.6,G65-100)</f>
        <v>-100</v>
      </c>
      <c r="V65" s="225">
        <f>IF(G65+100&gt;G65*1.5,G65+100,G65*1.5)</f>
        <v>100</v>
      </c>
    </row>
    <row r="66" spans="1:118" x14ac:dyDescent="0.25">
      <c r="A66" s="218" t="s">
        <v>78</v>
      </c>
      <c r="B66" s="99" t="s">
        <v>24</v>
      </c>
      <c r="C66" s="229"/>
      <c r="D66" s="229"/>
      <c r="E66" s="229"/>
      <c r="F66" s="223">
        <f>Table_2!F29</f>
        <v>0</v>
      </c>
      <c r="G66" s="223">
        <f>Table_2!G29</f>
        <v>0</v>
      </c>
      <c r="I66" s="309"/>
      <c r="J66"/>
      <c r="K66" s="372">
        <v>230429</v>
      </c>
      <c r="M66" s="326">
        <f>F66-G66</f>
        <v>0</v>
      </c>
      <c r="N66" s="326">
        <f>IF(AND(G66=0,F66&lt;&gt;0),100,IF(G66&gt;0,((F66-G66)/G66*100), ))</f>
        <v>0</v>
      </c>
      <c r="O66" s="234"/>
      <c r="P66" s="234"/>
      <c r="Q66" s="326">
        <f t="shared" si="11"/>
        <v>0</v>
      </c>
      <c r="R66" s="234"/>
      <c r="S66" s="234"/>
      <c r="T66" s="234"/>
      <c r="U66" s="225">
        <f>IF(G66-100&gt;G66*0.6,G66*0.6,G66-100)</f>
        <v>-100</v>
      </c>
      <c r="V66" s="225">
        <f>IF(G66+100&gt;G66*1.5,G66+100,G66*1.5)</f>
        <v>100</v>
      </c>
    </row>
    <row r="67" spans="1:118" x14ac:dyDescent="0.25">
      <c r="A67" s="218" t="s">
        <v>79</v>
      </c>
      <c r="B67" s="166" t="s">
        <v>157</v>
      </c>
      <c r="C67" s="93"/>
      <c r="D67" s="93"/>
      <c r="E67" s="93"/>
      <c r="F67" s="59">
        <f>Table_2!F30</f>
        <v>0</v>
      </c>
      <c r="G67" s="59">
        <f>Table_2!G30</f>
        <v>0</v>
      </c>
      <c r="I67" s="309"/>
      <c r="J67"/>
      <c r="K67" s="327">
        <v>653305</v>
      </c>
      <c r="M67" s="178"/>
      <c r="N67" s="178"/>
      <c r="O67" s="234"/>
      <c r="P67" s="234"/>
      <c r="Q67" s="326">
        <f t="shared" si="11"/>
        <v>0</v>
      </c>
      <c r="R67" s="234"/>
      <c r="S67" s="234"/>
      <c r="T67" s="234"/>
      <c r="U67" s="227"/>
      <c r="V67" s="227"/>
    </row>
    <row r="68" spans="1:118" x14ac:dyDescent="0.25">
      <c r="A68" s="218" t="s">
        <v>80</v>
      </c>
      <c r="B68" s="249" t="s">
        <v>81</v>
      </c>
      <c r="C68" s="229"/>
      <c r="D68" s="229"/>
      <c r="E68" s="229"/>
      <c r="F68" s="223">
        <f>Table_2!F31</f>
        <v>0</v>
      </c>
      <c r="G68" s="223">
        <f>Table_2!G31</f>
        <v>0</v>
      </c>
      <c r="I68" s="309"/>
      <c r="J68"/>
      <c r="K68" s="372">
        <v>3663846</v>
      </c>
      <c r="M68" s="326">
        <f>F68-G68</f>
        <v>0</v>
      </c>
      <c r="N68" s="326">
        <f>IF(AND(G68=0,F68&lt;&gt;0),100,IF(G68&gt;0,((F68-G68)/G68*100), ))</f>
        <v>0</v>
      </c>
      <c r="O68" s="234"/>
      <c r="P68" s="234"/>
      <c r="Q68" s="326">
        <f t="shared" si="11"/>
        <v>0</v>
      </c>
      <c r="R68" s="234"/>
      <c r="S68" s="234"/>
      <c r="T68" s="234"/>
      <c r="U68" s="225">
        <f>IF(G68-10000&gt;G68*0.6,G68*0.6,G68-10000)</f>
        <v>-10000</v>
      </c>
      <c r="V68" s="225">
        <f>IF(G68+10000&gt;G68*1.5,G68+10000,G68*1.5)</f>
        <v>10000</v>
      </c>
    </row>
    <row r="69" spans="1:118" ht="16.5" customHeight="1" x14ac:dyDescent="0.25">
      <c r="A69" s="253"/>
      <c r="B69" s="253"/>
      <c r="C69" s="253"/>
      <c r="D69" s="253"/>
      <c r="E69" s="253"/>
      <c r="F69" s="253"/>
      <c r="G69" s="253"/>
      <c r="H69" s="253"/>
      <c r="I69" s="309"/>
      <c r="J69"/>
      <c r="L69" s="233"/>
      <c r="N69" s="178"/>
      <c r="O69" s="234"/>
      <c r="P69" s="234"/>
      <c r="R69" s="234"/>
      <c r="S69" s="234"/>
      <c r="T69" s="234"/>
      <c r="U69" s="234"/>
      <c r="V69" s="234"/>
    </row>
    <row r="70" spans="1:118" x14ac:dyDescent="0.25">
      <c r="A70" s="253"/>
      <c r="B70" s="253"/>
      <c r="C70" s="253"/>
      <c r="D70" s="253"/>
      <c r="E70" s="253"/>
      <c r="F70" s="253"/>
      <c r="G70" s="253"/>
      <c r="H70" s="253"/>
      <c r="I70" s="309"/>
      <c r="J70"/>
      <c r="L70" s="233"/>
      <c r="M70" s="188" t="s">
        <v>10</v>
      </c>
      <c r="N70" s="178"/>
      <c r="R70" s="234"/>
      <c r="S70" s="234"/>
      <c r="T70" s="234"/>
      <c r="U70" s="234"/>
      <c r="V70" s="234"/>
    </row>
    <row r="71" spans="1:118" x14ac:dyDescent="0.25">
      <c r="A71" s="253"/>
      <c r="B71" s="253"/>
      <c r="C71" s="253"/>
      <c r="D71" s="253"/>
      <c r="E71" s="253"/>
      <c r="F71" s="253"/>
      <c r="G71" s="253"/>
      <c r="H71" s="253"/>
      <c r="I71" s="309"/>
      <c r="J71"/>
      <c r="L71" s="233"/>
      <c r="M71" s="486" t="s">
        <v>136</v>
      </c>
      <c r="N71" s="487"/>
      <c r="O71" s="188"/>
      <c r="P71" s="188"/>
      <c r="Q71" s="486" t="s">
        <v>137</v>
      </c>
      <c r="R71" s="488"/>
      <c r="U71" s="234"/>
      <c r="V71" s="234"/>
    </row>
    <row r="72" spans="1:118" ht="13.5" customHeight="1" x14ac:dyDescent="0.25">
      <c r="A72" s="253"/>
      <c r="B72" s="253"/>
      <c r="C72" s="253"/>
      <c r="D72" s="253"/>
      <c r="E72" s="253"/>
      <c r="F72" s="253"/>
      <c r="G72" s="253"/>
      <c r="H72" s="253"/>
      <c r="I72" s="309"/>
      <c r="J72"/>
      <c r="K72"/>
      <c r="L72" s="233"/>
      <c r="M72" s="489" t="s">
        <v>139</v>
      </c>
      <c r="N72" s="490"/>
      <c r="Q72" s="495" t="s">
        <v>140</v>
      </c>
      <c r="R72" s="496"/>
      <c r="U72" s="234"/>
      <c r="V72" s="234"/>
    </row>
    <row r="73" spans="1:118" x14ac:dyDescent="0.25">
      <c r="A73" s="253"/>
      <c r="B73" s="253"/>
      <c r="C73" s="253"/>
      <c r="D73" s="253"/>
      <c r="E73" s="253"/>
      <c r="F73" s="253"/>
      <c r="G73" s="253"/>
      <c r="H73" s="253"/>
      <c r="I73" s="309"/>
      <c r="J73"/>
      <c r="K73"/>
      <c r="L73" s="233"/>
      <c r="M73" s="491"/>
      <c r="N73" s="492"/>
      <c r="Q73" s="497"/>
      <c r="R73" s="498"/>
      <c r="U73" s="234"/>
      <c r="V73" s="234"/>
    </row>
    <row r="74" spans="1:118" x14ac:dyDescent="0.25">
      <c r="A74" s="253"/>
      <c r="B74" s="253"/>
      <c r="C74" s="253"/>
      <c r="D74" s="253"/>
      <c r="E74" s="253"/>
      <c r="F74" s="253"/>
      <c r="G74" s="253"/>
      <c r="H74" s="253"/>
      <c r="I74" s="309"/>
      <c r="J74"/>
      <c r="K74" s="191" t="s">
        <v>141</v>
      </c>
      <c r="L74" s="233"/>
      <c r="M74" s="493"/>
      <c r="N74" s="494"/>
      <c r="O74" s="234"/>
      <c r="P74" s="234"/>
      <c r="Q74" s="497"/>
      <c r="R74" s="498"/>
      <c r="U74" s="234"/>
      <c r="V74" s="234"/>
    </row>
    <row r="75" spans="1:118" ht="13.5" customHeight="1" x14ac:dyDescent="0.25">
      <c r="A75" s="253"/>
      <c r="B75" s="253"/>
      <c r="C75" s="253"/>
      <c r="D75" s="253"/>
      <c r="E75" s="253"/>
      <c r="F75" s="253"/>
      <c r="G75" s="253"/>
      <c r="H75" s="253"/>
      <c r="I75" s="309"/>
      <c r="J75"/>
      <c r="K75" s="513" t="s">
        <v>154</v>
      </c>
      <c r="L75" s="189"/>
      <c r="O75" s="234"/>
      <c r="P75" s="234"/>
      <c r="Q75" s="499"/>
      <c r="R75" s="500"/>
      <c r="U75" s="234"/>
      <c r="V75" s="234"/>
    </row>
    <row r="76" spans="1:118" ht="13.5" customHeight="1" x14ac:dyDescent="0.25">
      <c r="A76" s="253"/>
      <c r="B76" s="253"/>
      <c r="C76" s="253"/>
      <c r="D76" s="253"/>
      <c r="E76" s="253"/>
      <c r="F76" s="253"/>
      <c r="G76" s="253"/>
      <c r="H76" s="253"/>
      <c r="I76" s="309"/>
      <c r="J76"/>
      <c r="K76" s="514"/>
      <c r="L76" s="189"/>
      <c r="M76" s="519" t="s">
        <v>194</v>
      </c>
      <c r="N76" s="520"/>
      <c r="O76" s="234"/>
      <c r="P76" s="234"/>
      <c r="Q76" s="519" t="s">
        <v>195</v>
      </c>
      <c r="R76" s="523"/>
      <c r="U76" s="234"/>
      <c r="V76" s="234"/>
    </row>
    <row r="77" spans="1:118" x14ac:dyDescent="0.25">
      <c r="A77" s="253"/>
      <c r="B77" s="253"/>
      <c r="C77" s="253"/>
      <c r="D77" s="253"/>
      <c r="E77" s="253"/>
      <c r="F77" s="253"/>
      <c r="G77" s="253"/>
      <c r="H77" s="253"/>
      <c r="I77" s="309"/>
      <c r="J77"/>
      <c r="K77" s="515"/>
      <c r="L77" s="189"/>
      <c r="M77" s="521"/>
      <c r="N77" s="522"/>
      <c r="O77" s="234"/>
      <c r="P77" s="234"/>
      <c r="Q77" s="524"/>
      <c r="R77" s="525"/>
      <c r="S77" s="234"/>
      <c r="T77" s="234"/>
      <c r="U77" s="234"/>
      <c r="V77" s="234"/>
      <c r="W77" s="234"/>
      <c r="X77" s="234"/>
      <c r="Y77" s="234"/>
      <c r="Z77" s="234"/>
      <c r="AA77" s="234"/>
      <c r="AB77" s="234"/>
      <c r="AC77" s="234"/>
      <c r="AD77" s="234"/>
      <c r="AE77" s="234"/>
      <c r="AF77" s="234"/>
      <c r="AG77" s="234"/>
      <c r="AH77" s="234"/>
      <c r="AI77" s="234"/>
      <c r="AJ77" s="234"/>
      <c r="AK77" s="234"/>
      <c r="AL77" s="234"/>
    </row>
    <row r="78" spans="1:118" ht="12" customHeight="1" x14ac:dyDescent="0.25">
      <c r="A78" s="254" t="s">
        <v>10</v>
      </c>
      <c r="B78" s="235"/>
      <c r="C78" s="235"/>
      <c r="D78" s="235"/>
      <c r="E78" s="235"/>
      <c r="F78" s="235"/>
      <c r="G78" s="533" t="s">
        <v>60</v>
      </c>
      <c r="H78" s="534"/>
      <c r="I78" s="309"/>
      <c r="J78"/>
      <c r="K78" s="207" t="s">
        <v>60</v>
      </c>
      <c r="L78" s="189"/>
      <c r="M78" s="208" t="s">
        <v>144</v>
      </c>
      <c r="N78" s="209" t="s">
        <v>145</v>
      </c>
      <c r="O78" s="210"/>
      <c r="P78" s="210"/>
      <c r="Q78" s="503" t="s">
        <v>146</v>
      </c>
      <c r="R78" s="50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234"/>
      <c r="CZ78" s="234"/>
      <c r="DA78" s="234"/>
      <c r="DB78" s="234"/>
      <c r="DC78" s="234"/>
      <c r="DD78" s="234"/>
      <c r="DE78" s="234"/>
      <c r="DF78" s="234"/>
      <c r="DG78" s="234"/>
      <c r="DH78" s="234"/>
      <c r="DI78" s="234"/>
      <c r="DJ78" s="234"/>
      <c r="DK78" s="234"/>
      <c r="DL78" s="234"/>
      <c r="DM78" s="234"/>
      <c r="DN78" s="234"/>
    </row>
    <row r="79" spans="1:118" ht="12" customHeight="1" x14ac:dyDescent="0.25">
      <c r="A79" s="243"/>
      <c r="B79" s="255"/>
      <c r="C79" s="255"/>
      <c r="D79" s="255"/>
      <c r="E79" s="245"/>
      <c r="F79" s="255"/>
      <c r="G79" s="216" t="s">
        <v>192</v>
      </c>
      <c r="H79" s="216" t="s">
        <v>135</v>
      </c>
      <c r="I79" s="309"/>
      <c r="J79"/>
      <c r="K79" s="256" t="s">
        <v>134</v>
      </c>
      <c r="L79" s="189"/>
      <c r="M79" s="501" t="s">
        <v>186</v>
      </c>
      <c r="N79" s="502"/>
      <c r="Q79" s="501" t="s">
        <v>190</v>
      </c>
      <c r="R79" s="502"/>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34"/>
      <c r="CR79" s="234"/>
      <c r="CS79" s="234"/>
      <c r="CT79" s="234"/>
      <c r="CU79" s="234"/>
      <c r="CV79" s="234"/>
      <c r="CW79" s="234"/>
      <c r="CX79" s="234"/>
      <c r="CY79" s="234"/>
      <c r="CZ79" s="234"/>
      <c r="DA79" s="234"/>
      <c r="DB79" s="234"/>
      <c r="DC79" s="234"/>
      <c r="DD79" s="234"/>
      <c r="DE79" s="234"/>
      <c r="DF79" s="234"/>
      <c r="DG79" s="234"/>
      <c r="DH79" s="234"/>
      <c r="DI79" s="234"/>
      <c r="DJ79" s="234"/>
      <c r="DK79" s="234"/>
      <c r="DL79" s="234"/>
      <c r="DM79" s="234"/>
      <c r="DN79" s="234"/>
    </row>
    <row r="80" spans="1:118" x14ac:dyDescent="0.25">
      <c r="A80" s="218">
        <v>1</v>
      </c>
      <c r="B80" s="248" t="s">
        <v>158</v>
      </c>
      <c r="C80" s="257"/>
      <c r="D80" s="257"/>
      <c r="E80" s="229"/>
      <c r="F80" s="257"/>
      <c r="G80" s="5"/>
      <c r="H80" s="256" t="s">
        <v>143</v>
      </c>
      <c r="I80" s="309"/>
      <c r="J80"/>
      <c r="K80" s="308"/>
      <c r="L80" s="189"/>
      <c r="O80" s="234"/>
      <c r="P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4"/>
      <c r="CB80" s="234"/>
      <c r="CC80" s="234"/>
      <c r="CD80" s="234"/>
      <c r="CE80" s="234"/>
      <c r="CF80" s="234"/>
      <c r="CG80" s="234"/>
      <c r="CH80" s="234"/>
      <c r="CI80" s="234"/>
      <c r="CJ80" s="234"/>
      <c r="CK80" s="234"/>
      <c r="CL80" s="234"/>
      <c r="CM80" s="234"/>
      <c r="CN80" s="234"/>
      <c r="CO80" s="234"/>
      <c r="CP80" s="234"/>
      <c r="CQ80" s="234"/>
      <c r="CR80" s="234"/>
      <c r="CS80" s="234"/>
      <c r="CT80" s="234"/>
      <c r="CU80" s="234"/>
      <c r="CV80" s="234"/>
      <c r="CW80" s="234"/>
      <c r="CX80" s="234"/>
      <c r="CY80" s="234"/>
      <c r="CZ80" s="234"/>
      <c r="DA80" s="234"/>
      <c r="DB80" s="234"/>
      <c r="DC80" s="234"/>
      <c r="DD80" s="234"/>
      <c r="DE80" s="234"/>
      <c r="DF80" s="234"/>
      <c r="DG80" s="234"/>
      <c r="DH80" s="234"/>
      <c r="DI80" s="234"/>
      <c r="DJ80" s="234"/>
      <c r="DK80" s="234"/>
      <c r="DL80" s="234"/>
      <c r="DM80" s="234"/>
      <c r="DN80" s="234"/>
    </row>
    <row r="81" spans="1:118" x14ac:dyDescent="0.25">
      <c r="A81" s="218" t="s">
        <v>61</v>
      </c>
      <c r="B81" s="99" t="s">
        <v>25</v>
      </c>
      <c r="C81" s="229"/>
      <c r="D81" s="229"/>
      <c r="E81" s="229"/>
      <c r="F81" s="229"/>
      <c r="G81" s="223">
        <f>Table_3!G4</f>
        <v>0</v>
      </c>
      <c r="H81" s="223">
        <f>Table_3!H4</f>
        <v>0</v>
      </c>
      <c r="I81" s="309"/>
      <c r="J81"/>
      <c r="K81" s="224">
        <v>78774</v>
      </c>
      <c r="L81" s="189"/>
      <c r="M81" s="326">
        <f>G81-H81</f>
        <v>0</v>
      </c>
      <c r="N81" s="326">
        <f>IF(AND(G81=0,H81&lt;&gt;0),100,IF(H81&gt;0,((G81-H81)/H81*100), ))</f>
        <v>0</v>
      </c>
      <c r="O81" s="234"/>
      <c r="P81" s="234"/>
      <c r="Q81" s="326">
        <f t="shared" ref="Q81:Q86" si="12">(G81/K81)*100</f>
        <v>0</v>
      </c>
      <c r="R81" s="234"/>
      <c r="S81" s="234"/>
      <c r="T81" s="234"/>
      <c r="U81" s="225">
        <f>IF(H81-1000&gt;H81*0.6,H81*0.6,H81-1000)</f>
        <v>-1000</v>
      </c>
      <c r="V81" s="225">
        <f>IF(H81+1000&gt;H81*1.5,H81+1000,H81*1.5)</f>
        <v>1000</v>
      </c>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34"/>
      <c r="CA81" s="234"/>
      <c r="CB81" s="234"/>
      <c r="CC81" s="234"/>
      <c r="CD81" s="234"/>
      <c r="CE81" s="234"/>
      <c r="CF81" s="234"/>
      <c r="CG81" s="234"/>
      <c r="CH81" s="234"/>
      <c r="CI81" s="234"/>
      <c r="CJ81" s="234"/>
      <c r="CK81" s="234"/>
      <c r="CL81" s="234"/>
      <c r="CM81" s="234"/>
      <c r="CN81" s="234"/>
      <c r="CO81" s="234"/>
      <c r="CP81" s="234"/>
      <c r="CQ81" s="234"/>
      <c r="CR81" s="234"/>
      <c r="CS81" s="234"/>
      <c r="CT81" s="234"/>
      <c r="CU81" s="234"/>
      <c r="CV81" s="234"/>
      <c r="CW81" s="234"/>
      <c r="CX81" s="234"/>
      <c r="CY81" s="234"/>
      <c r="CZ81" s="234"/>
      <c r="DA81" s="234"/>
      <c r="DB81" s="234"/>
      <c r="DC81" s="234"/>
      <c r="DD81" s="234"/>
      <c r="DE81" s="234"/>
      <c r="DF81" s="234"/>
      <c r="DG81" s="234"/>
      <c r="DH81" s="234"/>
      <c r="DI81" s="234"/>
      <c r="DJ81" s="234"/>
      <c r="DK81" s="234"/>
      <c r="DL81" s="234"/>
      <c r="DM81" s="234"/>
      <c r="DN81" s="234"/>
    </row>
    <row r="82" spans="1:118" x14ac:dyDescent="0.25">
      <c r="A82" s="218" t="s">
        <v>62</v>
      </c>
      <c r="B82" s="99" t="s">
        <v>26</v>
      </c>
      <c r="C82" s="229"/>
      <c r="D82" s="229"/>
      <c r="E82" s="229"/>
      <c r="F82" s="229"/>
      <c r="G82" s="223">
        <f>Table_3!G5</f>
        <v>0</v>
      </c>
      <c r="H82" s="223">
        <f>Table_3!H5</f>
        <v>0</v>
      </c>
      <c r="I82" s="309"/>
      <c r="J82"/>
      <c r="K82" s="224">
        <v>21791</v>
      </c>
      <c r="M82" s="326">
        <f>G82-H82</f>
        <v>0</v>
      </c>
      <c r="N82" s="326">
        <f>IF(AND(G82=0,H82&lt;&gt;0),100,IF(H82&gt;0,((G82-H82)/H82*100), ))</f>
        <v>0</v>
      </c>
      <c r="O82" s="234"/>
      <c r="P82" s="234"/>
      <c r="Q82" s="326">
        <f t="shared" si="12"/>
        <v>0</v>
      </c>
      <c r="R82" s="234"/>
      <c r="S82" s="234"/>
      <c r="T82" s="234"/>
      <c r="U82" s="225">
        <f>IF(H82-1000&gt;H82*0.6,H82*0.6,H82-1000)</f>
        <v>-1000</v>
      </c>
      <c r="V82" s="225">
        <f>IF(H82+1000&gt;H82*1.5,H82+1000,H82*1.5)</f>
        <v>1000</v>
      </c>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234"/>
      <c r="CZ82" s="234"/>
      <c r="DA82" s="234"/>
      <c r="DB82" s="234"/>
      <c r="DC82" s="234"/>
      <c r="DD82" s="234"/>
      <c r="DE82" s="234"/>
      <c r="DF82" s="234"/>
      <c r="DG82" s="234"/>
      <c r="DH82" s="234"/>
      <c r="DI82" s="234"/>
      <c r="DJ82" s="234"/>
      <c r="DK82" s="234"/>
      <c r="DL82" s="234"/>
      <c r="DM82" s="234"/>
      <c r="DN82" s="234"/>
    </row>
    <row r="83" spans="1:118" x14ac:dyDescent="0.25">
      <c r="A83" s="218" t="s">
        <v>63</v>
      </c>
      <c r="B83" s="99" t="s">
        <v>27</v>
      </c>
      <c r="C83" s="229"/>
      <c r="D83" s="229"/>
      <c r="E83" s="229"/>
      <c r="F83" s="229"/>
      <c r="G83" s="223">
        <f>Table_3!G6</f>
        <v>0</v>
      </c>
      <c r="H83" s="223">
        <f>Table_3!H6</f>
        <v>0</v>
      </c>
      <c r="I83" s="309"/>
      <c r="J83"/>
      <c r="K83" s="224">
        <v>23270</v>
      </c>
      <c r="M83" s="326">
        <f>G83-H83</f>
        <v>0</v>
      </c>
      <c r="N83" s="326">
        <f>IF(AND(G83=0,H83&lt;&gt;0),100,IF(H83&gt;0,((G83-H83)/H83*100), ))</f>
        <v>0</v>
      </c>
      <c r="O83" s="234"/>
      <c r="P83" s="234"/>
      <c r="Q83" s="326">
        <f t="shared" si="12"/>
        <v>0</v>
      </c>
      <c r="R83" s="234"/>
      <c r="S83" s="234"/>
      <c r="T83" s="234"/>
      <c r="U83" s="225">
        <f>IF(H83-1000&gt;H83*0.6,H83*0.6,H83-1000)</f>
        <v>-1000</v>
      </c>
      <c r="V83" s="225">
        <f>IF(H83+1000&gt;H83*1.5,H83+1000,H83*1.5)</f>
        <v>1000</v>
      </c>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234"/>
      <c r="CZ83" s="234"/>
      <c r="DA83" s="234"/>
      <c r="DB83" s="234"/>
      <c r="DC83" s="234"/>
      <c r="DD83" s="234"/>
      <c r="DE83" s="234"/>
      <c r="DF83" s="234"/>
      <c r="DG83" s="234"/>
      <c r="DH83" s="234"/>
      <c r="DI83" s="234"/>
      <c r="DJ83" s="234"/>
      <c r="DK83" s="234"/>
      <c r="DL83" s="234"/>
      <c r="DM83" s="234"/>
      <c r="DN83" s="234"/>
    </row>
    <row r="84" spans="1:118" x14ac:dyDescent="0.25">
      <c r="A84" s="218" t="s">
        <v>64</v>
      </c>
      <c r="B84" s="99" t="s">
        <v>28</v>
      </c>
      <c r="C84" s="229"/>
      <c r="D84" s="229"/>
      <c r="E84" s="229"/>
      <c r="F84" s="229"/>
      <c r="G84" s="223">
        <f>Table_3!G7</f>
        <v>0</v>
      </c>
      <c r="H84" s="223">
        <f>Table_3!H7</f>
        <v>0</v>
      </c>
      <c r="I84" s="309"/>
      <c r="J84"/>
      <c r="K84" s="224">
        <v>28386</v>
      </c>
      <c r="M84" s="326">
        <f>G84-H84</f>
        <v>0</v>
      </c>
      <c r="N84" s="326">
        <f>IF(AND(G84=0,H84&lt;&gt;0),100,IF(H84&gt;0,((G84-H84)/H84*100), ))</f>
        <v>0</v>
      </c>
      <c r="O84" s="234"/>
      <c r="P84" s="234"/>
      <c r="Q84" s="326">
        <f t="shared" si="12"/>
        <v>0</v>
      </c>
      <c r="R84" s="234"/>
      <c r="S84" s="234"/>
      <c r="T84" s="234"/>
      <c r="U84" s="225">
        <f>IF(H84-1000&gt;H84*0.6,H84*0.6,H84-1000)</f>
        <v>-1000</v>
      </c>
      <c r="V84" s="225">
        <f>IF(H84+1000&gt;H84*1.5,H84+1000,H84*1.5)</f>
        <v>1000</v>
      </c>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c r="DC84" s="234"/>
      <c r="DD84" s="234"/>
      <c r="DE84" s="234"/>
      <c r="DF84" s="234"/>
      <c r="DG84" s="234"/>
      <c r="DH84" s="234"/>
      <c r="DI84" s="234"/>
      <c r="DJ84" s="234"/>
      <c r="DK84" s="234"/>
      <c r="DL84" s="234"/>
      <c r="DM84" s="234"/>
      <c r="DN84" s="234"/>
    </row>
    <row r="85" spans="1:118" x14ac:dyDescent="0.25">
      <c r="A85" s="218" t="s">
        <v>65</v>
      </c>
      <c r="B85" s="99" t="s">
        <v>57</v>
      </c>
      <c r="C85" s="229"/>
      <c r="D85" s="229"/>
      <c r="E85" s="229"/>
      <c r="F85" s="229"/>
      <c r="G85" s="223">
        <f>Table_3!G8</f>
        <v>0</v>
      </c>
      <c r="H85" s="223">
        <f>Table_3!H8</f>
        <v>0</v>
      </c>
      <c r="I85" s="309"/>
      <c r="J85"/>
      <c r="K85" s="224">
        <v>19848</v>
      </c>
      <c r="M85" s="326">
        <f>G85-H85</f>
        <v>0</v>
      </c>
      <c r="N85" s="326">
        <f>IF(AND(G85=0,H85&lt;&gt;0),100,IF(H85&gt;0,((G85-H85)/H85*100), ))</f>
        <v>0</v>
      </c>
      <c r="O85" s="234"/>
      <c r="P85" s="234"/>
      <c r="Q85" s="326">
        <f t="shared" si="12"/>
        <v>0</v>
      </c>
      <c r="R85" s="234"/>
      <c r="S85" s="234"/>
      <c r="T85" s="234"/>
      <c r="U85" s="225">
        <f>IF(H85-1000&gt;H85*0.6,H85*0.6,H85-1000)</f>
        <v>-1000</v>
      </c>
      <c r="V85" s="225">
        <f>IF(H85+1000&gt;H85*1.5,H85+1000,H85*1.5)</f>
        <v>1000</v>
      </c>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234"/>
      <c r="CZ85" s="234"/>
      <c r="DA85" s="234"/>
      <c r="DB85" s="234"/>
      <c r="DC85" s="234"/>
      <c r="DD85" s="234"/>
      <c r="DE85" s="234"/>
      <c r="DF85" s="234"/>
      <c r="DG85" s="234"/>
      <c r="DH85" s="234"/>
      <c r="DI85" s="234"/>
      <c r="DJ85" s="234"/>
      <c r="DK85" s="234"/>
      <c r="DL85" s="234"/>
      <c r="DM85" s="234"/>
      <c r="DN85" s="234"/>
    </row>
    <row r="86" spans="1:118" x14ac:dyDescent="0.25">
      <c r="A86" s="218" t="s">
        <v>72</v>
      </c>
      <c r="B86" s="83" t="s">
        <v>159</v>
      </c>
      <c r="C86" s="98"/>
      <c r="D86" s="98"/>
      <c r="E86" s="93"/>
      <c r="F86" s="98"/>
      <c r="G86" s="59">
        <f>Table_3!G9</f>
        <v>0</v>
      </c>
      <c r="H86" s="59">
        <f>Table_3!H9</f>
        <v>0</v>
      </c>
      <c r="I86" s="309"/>
      <c r="J86"/>
      <c r="K86" s="360">
        <v>172069</v>
      </c>
      <c r="M86" s="178"/>
      <c r="N86" s="178"/>
      <c r="O86" s="234"/>
      <c r="P86" s="234"/>
      <c r="Q86" s="326">
        <f t="shared" si="12"/>
        <v>0</v>
      </c>
      <c r="R86" s="234"/>
      <c r="S86" s="234"/>
      <c r="T86" s="234"/>
      <c r="U86" s="227"/>
      <c r="V86" s="227"/>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234"/>
      <c r="CZ86" s="234"/>
      <c r="DA86" s="234"/>
      <c r="DB86" s="234"/>
      <c r="DC86" s="234"/>
      <c r="DD86" s="234"/>
      <c r="DE86" s="234"/>
      <c r="DF86" s="234"/>
      <c r="DG86" s="234"/>
      <c r="DH86" s="234"/>
      <c r="DI86" s="234"/>
      <c r="DJ86" s="234"/>
      <c r="DK86" s="234"/>
      <c r="DL86" s="234"/>
      <c r="DM86" s="234"/>
      <c r="DN86" s="234"/>
    </row>
    <row r="87" spans="1:118" x14ac:dyDescent="0.25">
      <c r="A87" s="357" t="s">
        <v>73</v>
      </c>
      <c r="B87" s="334" t="s">
        <v>193</v>
      </c>
      <c r="C87" s="358"/>
      <c r="D87" s="358"/>
      <c r="E87" s="358"/>
      <c r="F87" s="358"/>
      <c r="G87" s="359">
        <f>Table_3!G10</f>
        <v>0</v>
      </c>
      <c r="H87" s="359">
        <f>Table_3!H10</f>
        <v>0</v>
      </c>
      <c r="I87" s="309"/>
      <c r="J87"/>
      <c r="M87" s="181"/>
      <c r="N87" s="178"/>
      <c r="O87" s="234"/>
      <c r="P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c r="CO87" s="234"/>
      <c r="CP87" s="234"/>
      <c r="CQ87" s="234"/>
      <c r="CR87" s="234"/>
      <c r="CS87" s="234"/>
      <c r="CT87" s="234"/>
      <c r="CU87" s="234"/>
      <c r="CV87" s="234"/>
      <c r="CW87" s="234"/>
      <c r="CX87" s="234"/>
      <c r="CY87" s="234"/>
      <c r="CZ87" s="234"/>
      <c r="DA87" s="234"/>
      <c r="DB87" s="234"/>
      <c r="DC87" s="234"/>
      <c r="DD87" s="234"/>
      <c r="DE87" s="234"/>
      <c r="DF87" s="234"/>
      <c r="DG87" s="234"/>
      <c r="DH87" s="234"/>
      <c r="DI87" s="234"/>
      <c r="DJ87" s="234"/>
      <c r="DK87" s="234"/>
      <c r="DL87" s="234"/>
      <c r="DM87" s="234"/>
      <c r="DN87" s="234"/>
    </row>
    <row r="88" spans="1:118" ht="7.5" customHeight="1" x14ac:dyDescent="0.25">
      <c r="A88" s="253"/>
      <c r="B88" s="253"/>
      <c r="C88" s="253"/>
      <c r="D88" s="253"/>
      <c r="E88" s="253"/>
      <c r="F88" s="253"/>
      <c r="G88" s="253"/>
      <c r="H88" s="253"/>
      <c r="I88" s="309"/>
      <c r="J88"/>
      <c r="M88" s="181"/>
      <c r="N88" s="178"/>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c r="CO88" s="234"/>
      <c r="CP88" s="234"/>
      <c r="CQ88" s="234"/>
      <c r="CR88" s="234"/>
      <c r="CS88" s="234"/>
      <c r="CT88" s="234"/>
      <c r="CU88" s="234"/>
      <c r="CV88" s="234"/>
      <c r="CW88" s="234"/>
      <c r="CX88" s="234"/>
      <c r="CY88" s="234"/>
      <c r="CZ88" s="234"/>
      <c r="DA88" s="234"/>
      <c r="DB88" s="234"/>
      <c r="DC88" s="234"/>
      <c r="DD88" s="234"/>
      <c r="DE88" s="234"/>
      <c r="DF88" s="234"/>
      <c r="DG88" s="234"/>
      <c r="DH88" s="234"/>
      <c r="DI88" s="234"/>
      <c r="DJ88" s="234"/>
      <c r="DK88" s="234"/>
      <c r="DL88" s="234"/>
      <c r="DM88" s="234"/>
      <c r="DN88" s="234"/>
    </row>
    <row r="89" spans="1:118" x14ac:dyDescent="0.25">
      <c r="A89" s="253"/>
      <c r="B89" s="253"/>
      <c r="C89" s="253"/>
      <c r="D89" s="253"/>
      <c r="E89" s="253"/>
      <c r="F89" s="253"/>
      <c r="G89" s="253"/>
      <c r="H89" s="253"/>
      <c r="I89" s="309"/>
      <c r="J89"/>
      <c r="M89" s="322" t="s">
        <v>29</v>
      </c>
      <c r="N89" s="178"/>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4"/>
      <c r="CB89" s="234"/>
      <c r="CC89" s="234"/>
      <c r="CD89" s="234"/>
      <c r="CE89" s="234"/>
      <c r="CF89" s="234"/>
      <c r="CG89" s="234"/>
      <c r="CH89" s="234"/>
      <c r="CI89" s="234"/>
      <c r="CJ89" s="234"/>
      <c r="CK89" s="234"/>
      <c r="CL89" s="234"/>
      <c r="CM89" s="234"/>
      <c r="CN89" s="234"/>
      <c r="CO89" s="234"/>
      <c r="CP89" s="234"/>
      <c r="CQ89" s="234"/>
      <c r="CR89" s="234"/>
      <c r="CS89" s="234"/>
      <c r="CT89" s="234"/>
      <c r="CU89" s="234"/>
      <c r="CV89" s="234"/>
      <c r="CW89" s="234"/>
      <c r="CX89" s="234"/>
      <c r="CY89" s="234"/>
      <c r="CZ89" s="234"/>
      <c r="DA89" s="234"/>
      <c r="DB89" s="234"/>
      <c r="DC89" s="234"/>
      <c r="DD89" s="234"/>
      <c r="DE89" s="234"/>
      <c r="DF89" s="234"/>
      <c r="DG89" s="234"/>
      <c r="DH89" s="234"/>
      <c r="DI89" s="234"/>
      <c r="DJ89" s="234"/>
      <c r="DK89" s="234"/>
      <c r="DL89" s="234"/>
      <c r="DM89" s="234"/>
      <c r="DN89" s="234"/>
    </row>
    <row r="90" spans="1:118" x14ac:dyDescent="0.25">
      <c r="A90" s="253"/>
      <c r="B90" s="253"/>
      <c r="C90" s="253"/>
      <c r="D90" s="253"/>
      <c r="E90" s="253"/>
      <c r="F90" s="253"/>
      <c r="G90" s="253"/>
      <c r="H90" s="253"/>
      <c r="I90" s="309"/>
      <c r="J90"/>
      <c r="K90"/>
      <c r="M90" s="486" t="s">
        <v>136</v>
      </c>
      <c r="N90" s="487"/>
      <c r="O90" s="188"/>
      <c r="P90" s="188"/>
      <c r="Q90" s="505" t="s">
        <v>137</v>
      </c>
      <c r="R90" s="506"/>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234"/>
      <c r="CZ90" s="234"/>
      <c r="DA90" s="234"/>
      <c r="DB90" s="234"/>
      <c r="DC90" s="234"/>
      <c r="DD90" s="234"/>
      <c r="DE90" s="234"/>
      <c r="DF90" s="234"/>
      <c r="DG90" s="234"/>
      <c r="DH90" s="234"/>
      <c r="DI90" s="234"/>
      <c r="DJ90" s="234"/>
      <c r="DK90" s="234"/>
      <c r="DL90" s="234"/>
      <c r="DM90" s="234"/>
      <c r="DN90" s="234"/>
    </row>
    <row r="91" spans="1:118" ht="13.5" customHeight="1" x14ac:dyDescent="0.25">
      <c r="A91" s="253"/>
      <c r="B91" s="253"/>
      <c r="C91" s="253"/>
      <c r="D91" s="253"/>
      <c r="E91" s="253"/>
      <c r="F91" s="253"/>
      <c r="G91" s="253"/>
      <c r="H91" s="253"/>
      <c r="I91" s="309"/>
      <c r="J91"/>
      <c r="K91"/>
      <c r="M91" s="489" t="s">
        <v>139</v>
      </c>
      <c r="N91" s="490"/>
      <c r="Q91" s="495" t="s">
        <v>140</v>
      </c>
      <c r="R91" s="496"/>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234"/>
      <c r="CC91" s="234"/>
      <c r="CD91" s="234"/>
      <c r="CE91" s="234"/>
      <c r="CF91" s="234"/>
      <c r="CG91" s="234"/>
      <c r="CH91" s="234"/>
      <c r="CI91" s="234"/>
      <c r="CJ91" s="234"/>
      <c r="CK91" s="234"/>
      <c r="CL91" s="234"/>
      <c r="CM91" s="234"/>
      <c r="CN91" s="234"/>
      <c r="CO91" s="234"/>
      <c r="CP91" s="234"/>
      <c r="CQ91" s="234"/>
      <c r="CR91" s="234"/>
      <c r="CS91" s="234"/>
      <c r="CT91" s="234"/>
      <c r="CU91" s="234"/>
      <c r="CV91" s="234"/>
      <c r="CW91" s="234"/>
      <c r="CX91" s="234"/>
      <c r="CY91" s="234"/>
      <c r="CZ91" s="234"/>
      <c r="DA91" s="234"/>
      <c r="DB91" s="234"/>
      <c r="DC91" s="234"/>
      <c r="DD91" s="234"/>
      <c r="DE91" s="234"/>
      <c r="DF91" s="234"/>
      <c r="DG91" s="234"/>
      <c r="DH91" s="234"/>
      <c r="DI91" s="234"/>
      <c r="DJ91" s="234"/>
      <c r="DK91" s="234"/>
      <c r="DL91" s="234"/>
      <c r="DM91" s="234"/>
      <c r="DN91" s="234"/>
    </row>
    <row r="92" spans="1:118" x14ac:dyDescent="0.25">
      <c r="A92" s="253"/>
      <c r="B92" s="253"/>
      <c r="C92" s="253"/>
      <c r="D92" s="253"/>
      <c r="E92" s="253"/>
      <c r="F92" s="253"/>
      <c r="G92" s="253"/>
      <c r="H92" s="253"/>
      <c r="I92" s="309"/>
      <c r="J92"/>
      <c r="K92"/>
      <c r="M92" s="491"/>
      <c r="N92" s="492"/>
      <c r="Q92" s="497"/>
      <c r="R92" s="498"/>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234"/>
      <c r="CZ92" s="234"/>
      <c r="DA92" s="234"/>
      <c r="DB92" s="234"/>
      <c r="DC92" s="234"/>
      <c r="DD92" s="234"/>
      <c r="DE92" s="234"/>
      <c r="DF92" s="234"/>
      <c r="DG92" s="234"/>
      <c r="DH92" s="234"/>
      <c r="DI92" s="234"/>
      <c r="DJ92" s="234"/>
      <c r="DK92" s="234"/>
      <c r="DL92" s="234"/>
      <c r="DM92" s="234"/>
      <c r="DN92" s="234"/>
    </row>
    <row r="93" spans="1:118" x14ac:dyDescent="0.25">
      <c r="A93" s="253"/>
      <c r="B93" s="253"/>
      <c r="C93" s="253"/>
      <c r="D93" s="253"/>
      <c r="E93" s="253"/>
      <c r="F93" s="253"/>
      <c r="G93" s="253"/>
      <c r="H93" s="253"/>
      <c r="I93" s="309"/>
      <c r="J93"/>
      <c r="K93" s="191" t="s">
        <v>141</v>
      </c>
      <c r="M93" s="493"/>
      <c r="N93" s="494"/>
      <c r="Q93" s="497"/>
      <c r="R93" s="498"/>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row>
    <row r="94" spans="1:118" ht="13.5" customHeight="1" x14ac:dyDescent="0.25">
      <c r="A94" s="253"/>
      <c r="B94" s="253"/>
      <c r="C94" s="253"/>
      <c r="D94" s="253"/>
      <c r="E94" s="253"/>
      <c r="F94" s="253"/>
      <c r="G94" s="253"/>
      <c r="H94" s="253"/>
      <c r="I94" s="309"/>
      <c r="J94"/>
      <c r="K94" s="513" t="s">
        <v>215</v>
      </c>
      <c r="L94" s="189"/>
      <c r="Q94" s="499"/>
      <c r="R94" s="500"/>
      <c r="U94" s="234"/>
      <c r="V94" s="234"/>
    </row>
    <row r="95" spans="1:118" ht="13.5" customHeight="1" x14ac:dyDescent="0.25">
      <c r="A95" s="253"/>
      <c r="B95" s="253"/>
      <c r="C95" s="253"/>
      <c r="D95" s="253"/>
      <c r="E95" s="253"/>
      <c r="F95" s="253"/>
      <c r="G95" s="253"/>
      <c r="H95" s="253"/>
      <c r="I95" s="309"/>
      <c r="J95"/>
      <c r="K95" s="514"/>
      <c r="L95" s="189"/>
      <c r="M95" s="519" t="s">
        <v>194</v>
      </c>
      <c r="N95" s="520"/>
      <c r="O95" s="189"/>
      <c r="P95" s="189"/>
      <c r="Q95" s="519" t="s">
        <v>195</v>
      </c>
      <c r="R95" s="523"/>
      <c r="U95" s="234"/>
      <c r="V95" s="234"/>
    </row>
    <row r="96" spans="1:118" x14ac:dyDescent="0.25">
      <c r="A96" s="253"/>
      <c r="B96" s="253"/>
      <c r="C96" s="253"/>
      <c r="D96" s="253"/>
      <c r="E96" s="253"/>
      <c r="F96" s="253"/>
      <c r="G96" s="253"/>
      <c r="H96" s="253"/>
      <c r="I96" s="309"/>
      <c r="J96"/>
      <c r="K96" s="515"/>
      <c r="L96" s="189"/>
      <c r="M96" s="521"/>
      <c r="N96" s="522"/>
      <c r="O96" s="189"/>
      <c r="P96" s="189"/>
      <c r="Q96" s="524"/>
      <c r="R96" s="525"/>
      <c r="S96"/>
      <c r="T96"/>
      <c r="U96"/>
      <c r="V96"/>
    </row>
    <row r="97" spans="1:22" x14ac:dyDescent="0.25">
      <c r="A97" s="258" t="s">
        <v>29</v>
      </c>
      <c r="B97" s="235"/>
      <c r="C97" s="235"/>
      <c r="D97" s="259"/>
      <c r="E97" s="260"/>
      <c r="F97" s="380" t="s">
        <v>135</v>
      </c>
      <c r="G97" s="260" t="s">
        <v>220</v>
      </c>
      <c r="H97" s="253"/>
      <c r="I97" s="309"/>
      <c r="J97"/>
      <c r="K97" s="207"/>
      <c r="L97" s="189"/>
      <c r="M97" s="208" t="s">
        <v>144</v>
      </c>
      <c r="N97" s="209" t="s">
        <v>145</v>
      </c>
      <c r="O97" s="210"/>
      <c r="P97" s="210"/>
      <c r="Q97" s="503" t="s">
        <v>146</v>
      </c>
      <c r="R97" s="504"/>
      <c r="S97"/>
      <c r="T97"/>
      <c r="U97"/>
      <c r="V97"/>
    </row>
    <row r="98" spans="1:22" ht="12.75" customHeight="1" x14ac:dyDescent="0.25">
      <c r="A98" s="243"/>
      <c r="B98" s="255"/>
      <c r="C98" s="255"/>
      <c r="D98" s="261"/>
      <c r="E98" s="379" t="s">
        <v>192</v>
      </c>
      <c r="F98" s="217" t="s">
        <v>143</v>
      </c>
      <c r="G98" s="217" t="s">
        <v>160</v>
      </c>
      <c r="H98" s="253"/>
      <c r="I98" s="309"/>
      <c r="J98"/>
      <c r="K98" s="371" t="s">
        <v>135</v>
      </c>
      <c r="L98" s="189"/>
      <c r="M98" s="501" t="s">
        <v>187</v>
      </c>
      <c r="N98" s="502"/>
      <c r="Q98" s="501" t="s">
        <v>191</v>
      </c>
      <c r="R98" s="502"/>
      <c r="S98"/>
      <c r="T98"/>
      <c r="U98"/>
      <c r="V98"/>
    </row>
    <row r="99" spans="1:22" x14ac:dyDescent="0.25">
      <c r="A99" s="218">
        <v>1</v>
      </c>
      <c r="B99" s="102" t="s">
        <v>268</v>
      </c>
      <c r="C99" s="262"/>
      <c r="D99" s="263"/>
      <c r="E99" s="256"/>
      <c r="F99" s="256"/>
      <c r="G99" s="256"/>
      <c r="H99" s="253"/>
      <c r="I99" s="309"/>
      <c r="J99"/>
      <c r="K99" s="308"/>
      <c r="L99" s="189"/>
      <c r="O99"/>
      <c r="P99"/>
      <c r="R99"/>
      <c r="S99"/>
      <c r="T99"/>
      <c r="U99"/>
      <c r="V99"/>
    </row>
    <row r="100" spans="1:22" x14ac:dyDescent="0.25">
      <c r="A100" s="218" t="s">
        <v>61</v>
      </c>
      <c r="B100" s="99" t="s">
        <v>30</v>
      </c>
      <c r="C100" s="229"/>
      <c r="D100" s="230"/>
      <c r="E100" s="223">
        <f>Table_4!E4</f>
        <v>0</v>
      </c>
      <c r="F100" s="223">
        <f>Table_4!F4</f>
        <v>0</v>
      </c>
      <c r="G100" s="223" t="str">
        <f>Table_4!G4</f>
        <v>///////////</v>
      </c>
      <c r="H100" s="253"/>
      <c r="I100" s="309"/>
      <c r="J100"/>
      <c r="K100" s="372">
        <v>4300</v>
      </c>
      <c r="L100" s="189"/>
      <c r="M100" s="326">
        <f>E100-F100</f>
        <v>0</v>
      </c>
      <c r="N100" s="326">
        <f>IF(AND(F100=0,E100&lt;&gt;0),100,IF(F100&gt;0,((E100-F100)/F100*100), ))</f>
        <v>0</v>
      </c>
      <c r="O100"/>
      <c r="P100"/>
      <c r="Q100" s="326">
        <f>(E100/K100)*100</f>
        <v>0</v>
      </c>
      <c r="R100"/>
      <c r="S100"/>
      <c r="T100"/>
      <c r="U100" s="225">
        <f>IF(F100-20&gt;F100*0.6,F100*0.6,F100-20)</f>
        <v>-20</v>
      </c>
      <c r="V100" s="225">
        <f>IF(F100+20&gt;F100*1.5,F100+20,F100*1.5)</f>
        <v>20</v>
      </c>
    </row>
    <row r="101" spans="1:22" x14ac:dyDescent="0.25">
      <c r="A101" s="218" t="s">
        <v>62</v>
      </c>
      <c r="B101" s="99" t="s">
        <v>31</v>
      </c>
      <c r="C101" s="229"/>
      <c r="D101" s="230"/>
      <c r="E101" s="223">
        <f>Table_4!E5</f>
        <v>0</v>
      </c>
      <c r="F101" s="223">
        <f>Table_4!F5</f>
        <v>0</v>
      </c>
      <c r="G101" s="223">
        <f>Table_4!G5</f>
        <v>0</v>
      </c>
      <c r="H101" s="253"/>
      <c r="I101" s="309"/>
      <c r="J101"/>
      <c r="K101" s="372">
        <v>1942</v>
      </c>
      <c r="L101" s="171"/>
      <c r="M101" s="326">
        <f>E101-F101</f>
        <v>0</v>
      </c>
      <c r="N101" s="326">
        <f>IF(AND(F101=0,E101&lt;&gt;0),100,IF(F101&gt;0,((E101-F101)/F101*100), ))</f>
        <v>0</v>
      </c>
      <c r="O101"/>
      <c r="P101"/>
      <c r="Q101" s="326">
        <f>(E101/K101)*100</f>
        <v>0</v>
      </c>
      <c r="R101"/>
      <c r="S101"/>
      <c r="T101"/>
      <c r="U101" s="225">
        <f>IF(F101-20&gt;F101*0.6,F101*0.6,F101-20)</f>
        <v>-20</v>
      </c>
      <c r="V101" s="225">
        <f>IF(F101+20&gt;F101*1.5,F101+20,F101*1.5)</f>
        <v>20</v>
      </c>
    </row>
    <row r="102" spans="1:22" x14ac:dyDescent="0.25">
      <c r="A102" s="218" t="s">
        <v>63</v>
      </c>
      <c r="B102" s="99" t="s">
        <v>32</v>
      </c>
      <c r="C102" s="229"/>
      <c r="D102" s="230"/>
      <c r="E102" s="223">
        <f>Table_4!E6</f>
        <v>0</v>
      </c>
      <c r="F102" s="223">
        <f>Table_4!F6</f>
        <v>0</v>
      </c>
      <c r="G102" s="223">
        <f>Table_4!G6</f>
        <v>0</v>
      </c>
      <c r="H102" s="253"/>
      <c r="I102" s="309"/>
      <c r="J102"/>
      <c r="K102" s="372">
        <v>955</v>
      </c>
      <c r="L102" s="171"/>
      <c r="M102" s="326">
        <f>E102-F102</f>
        <v>0</v>
      </c>
      <c r="N102" s="326">
        <f>IF(AND(F102=0,E102&lt;&gt;0),100,IF(F102&gt;0,((E102-F102)/F102*100), ))</f>
        <v>0</v>
      </c>
      <c r="O102"/>
      <c r="P102"/>
      <c r="Q102" s="326">
        <f>(E102/K102)*100</f>
        <v>0</v>
      </c>
      <c r="R102"/>
      <c r="S102"/>
      <c r="T102"/>
      <c r="U102" s="225">
        <f>IF(F102-20&gt;F102*0.6,F102*0.6,F102-20)</f>
        <v>-20</v>
      </c>
      <c r="V102" s="225">
        <f>IF(F102+20&gt;F102*1.5,F102+20,F102*1.5)</f>
        <v>20</v>
      </c>
    </row>
    <row r="103" spans="1:22" x14ac:dyDescent="0.25">
      <c r="A103" s="218" t="s">
        <v>64</v>
      </c>
      <c r="B103" s="99" t="s">
        <v>33</v>
      </c>
      <c r="C103" s="229"/>
      <c r="D103" s="230"/>
      <c r="E103" s="223">
        <f>Table_4!E7</f>
        <v>0</v>
      </c>
      <c r="F103" s="223">
        <f>Table_4!F7</f>
        <v>0</v>
      </c>
      <c r="G103" s="223">
        <f>Table_4!G7</f>
        <v>0</v>
      </c>
      <c r="H103" s="253"/>
      <c r="I103" s="309"/>
      <c r="J103"/>
      <c r="K103" s="372">
        <v>17338</v>
      </c>
      <c r="L103" s="171"/>
      <c r="M103" s="326">
        <f>E103-F103</f>
        <v>0</v>
      </c>
      <c r="N103" s="326">
        <f>IF(AND(F103=0,E103&lt;&gt;0),100,IF(F103&gt;0,((E103-F103)/F103*100), ))</f>
        <v>0</v>
      </c>
      <c r="O103"/>
      <c r="P103"/>
      <c r="Q103" s="326">
        <f>(E103/K103)*100</f>
        <v>0</v>
      </c>
      <c r="R103"/>
      <c r="S103"/>
      <c r="T103"/>
      <c r="U103" s="225">
        <f>IF(F103-20&gt;F103*0.6,F103*0.6,F103-20)</f>
        <v>-20</v>
      </c>
      <c r="V103" s="225">
        <f>IF(F103+20&gt;F103*1.5,F103+20,F103*1.5)</f>
        <v>20</v>
      </c>
    </row>
    <row r="104" spans="1:22" x14ac:dyDescent="0.25">
      <c r="A104" s="357" t="s">
        <v>65</v>
      </c>
      <c r="B104" s="334" t="s">
        <v>267</v>
      </c>
      <c r="C104" s="358"/>
      <c r="D104" s="362"/>
      <c r="E104" s="359">
        <v>0</v>
      </c>
      <c r="F104" s="359">
        <v>0</v>
      </c>
      <c r="G104" s="359">
        <v>0</v>
      </c>
      <c r="H104" s="253"/>
      <c r="I104" s="309"/>
      <c r="J104"/>
      <c r="K104" s="372"/>
      <c r="L104" s="171"/>
      <c r="M104" s="361"/>
      <c r="N104" s="361"/>
      <c r="O104"/>
      <c r="P104"/>
      <c r="Q104" s="361"/>
      <c r="R104"/>
      <c r="S104"/>
      <c r="T104"/>
      <c r="U104" s="225"/>
      <c r="V104" s="225"/>
    </row>
    <row r="105" spans="1:22" x14ac:dyDescent="0.25">
      <c r="A105" s="218"/>
      <c r="B105" s="102"/>
      <c r="C105" s="229"/>
      <c r="D105" s="230"/>
      <c r="E105" s="264"/>
      <c r="F105" s="54"/>
      <c r="G105" s="5"/>
      <c r="H105" s="253"/>
      <c r="I105" s="309"/>
      <c r="J105"/>
      <c r="K105" s="364" t="s">
        <v>156</v>
      </c>
      <c r="L105" s="265"/>
      <c r="M105" s="182"/>
      <c r="N105" s="179"/>
      <c r="O105"/>
      <c r="P105"/>
      <c r="Q105"/>
      <c r="R105"/>
      <c r="S105"/>
      <c r="T105"/>
      <c r="U105"/>
      <c r="V105"/>
    </row>
    <row r="106" spans="1:22" x14ac:dyDescent="0.25">
      <c r="A106" s="218">
        <v>2</v>
      </c>
      <c r="B106" s="266" t="s">
        <v>161</v>
      </c>
      <c r="C106" s="257"/>
      <c r="D106" s="267"/>
      <c r="E106" s="256"/>
      <c r="F106" s="256"/>
      <c r="G106" s="256"/>
      <c r="H106" s="253"/>
      <c r="I106" s="309"/>
      <c r="J106"/>
      <c r="K106" s="371"/>
      <c r="L106" s="268"/>
      <c r="M106" s="177"/>
      <c r="N106" s="180"/>
      <c r="O106"/>
      <c r="P106"/>
      <c r="Q106"/>
      <c r="R106"/>
      <c r="S106"/>
      <c r="T106"/>
      <c r="U106"/>
      <c r="V106"/>
    </row>
    <row r="107" spans="1:22" x14ac:dyDescent="0.25">
      <c r="A107" s="218" t="s">
        <v>66</v>
      </c>
      <c r="B107" s="99" t="s">
        <v>34</v>
      </c>
      <c r="C107" s="229"/>
      <c r="D107" s="230"/>
      <c r="E107" s="54"/>
      <c r="F107" s="54"/>
      <c r="G107" s="55"/>
      <c r="H107" s="253"/>
      <c r="I107" s="309"/>
      <c r="J107"/>
      <c r="K107" s="336"/>
      <c r="L107" s="269"/>
      <c r="M107" s="177"/>
      <c r="N107" s="178"/>
      <c r="O107"/>
      <c r="P107"/>
      <c r="Q107"/>
      <c r="R107"/>
      <c r="S107"/>
      <c r="T107"/>
      <c r="U107"/>
      <c r="V107"/>
    </row>
    <row r="108" spans="1:22" x14ac:dyDescent="0.25">
      <c r="A108" s="218" t="s">
        <v>86</v>
      </c>
      <c r="B108" s="270" t="s">
        <v>35</v>
      </c>
      <c r="C108" s="229"/>
      <c r="D108" s="230"/>
      <c r="E108" s="223">
        <f>Table_4!E12</f>
        <v>0</v>
      </c>
      <c r="F108" s="223">
        <f>Table_4!F12</f>
        <v>0</v>
      </c>
      <c r="G108" s="32" t="str">
        <f>Table_4!G12</f>
        <v>///////////</v>
      </c>
      <c r="H108" s="253"/>
      <c r="I108" s="309"/>
      <c r="J108"/>
      <c r="K108" s="372">
        <v>1543</v>
      </c>
      <c r="L108" s="171"/>
      <c r="M108" s="326">
        <f>E108-F108</f>
        <v>0</v>
      </c>
      <c r="N108" s="326">
        <f>IF(AND(F108=0,E108&lt;&gt;0),100,IF(F108&gt;0,((E108-F108)/F108*100), ))</f>
        <v>0</v>
      </c>
      <c r="O108"/>
      <c r="P108"/>
      <c r="Q108" s="326">
        <f>(E108/K108)*100</f>
        <v>0</v>
      </c>
      <c r="R108"/>
      <c r="S108"/>
      <c r="T108"/>
      <c r="U108"/>
      <c r="V108"/>
    </row>
    <row r="109" spans="1:22" x14ac:dyDescent="0.25">
      <c r="A109" s="218" t="s">
        <v>87</v>
      </c>
      <c r="B109" s="270" t="s">
        <v>36</v>
      </c>
      <c r="C109" s="229"/>
      <c r="D109" s="230"/>
      <c r="E109" s="223">
        <f>Table_4!E13</f>
        <v>0</v>
      </c>
      <c r="F109" s="223">
        <f>Table_4!F13</f>
        <v>0</v>
      </c>
      <c r="G109" s="32" t="str">
        <f>Table_4!G13</f>
        <v>///////////</v>
      </c>
      <c r="H109" s="253"/>
      <c r="I109" s="309"/>
      <c r="J109"/>
      <c r="K109" s="372">
        <v>1315</v>
      </c>
      <c r="L109" s="171"/>
      <c r="M109" s="326">
        <f>E109-F109</f>
        <v>0</v>
      </c>
      <c r="N109" s="326">
        <f>IF(AND(F109=0,E109&lt;&gt;0),100,IF(F109&gt;0,((E109-F109)/F109*100), ))</f>
        <v>0</v>
      </c>
      <c r="O109"/>
      <c r="P109"/>
      <c r="Q109" s="326">
        <f>(E109/K109)*100</f>
        <v>0</v>
      </c>
      <c r="R109"/>
      <c r="S109"/>
      <c r="T109"/>
      <c r="U109"/>
      <c r="V109"/>
    </row>
    <row r="110" spans="1:22" x14ac:dyDescent="0.25">
      <c r="A110" s="218" t="s">
        <v>88</v>
      </c>
      <c r="B110" s="270" t="s">
        <v>37</v>
      </c>
      <c r="C110" s="229"/>
      <c r="D110" s="230"/>
      <c r="E110" s="223">
        <f>Table_4!E14</f>
        <v>0</v>
      </c>
      <c r="F110" s="223">
        <f>Table_4!F14</f>
        <v>0</v>
      </c>
      <c r="G110" s="32" t="str">
        <f>Table_4!G14</f>
        <v>///////////</v>
      </c>
      <c r="H110" s="253"/>
      <c r="I110" s="309"/>
      <c r="J110"/>
      <c r="K110" s="372">
        <v>1442</v>
      </c>
      <c r="L110" s="171"/>
      <c r="M110" s="326">
        <f>E110-F110</f>
        <v>0</v>
      </c>
      <c r="N110" s="326">
        <f>IF(AND(F110=0,E110&lt;&gt;0),100,IF(F110&gt;0,((E110-F110)/F110*100), ))</f>
        <v>0</v>
      </c>
      <c r="O110"/>
      <c r="P110"/>
      <c r="Q110" s="326">
        <f>(E110/K110)*100</f>
        <v>0</v>
      </c>
      <c r="R110"/>
      <c r="S110"/>
      <c r="T110"/>
      <c r="U110"/>
      <c r="V110"/>
    </row>
    <row r="111" spans="1:22" x14ac:dyDescent="0.25">
      <c r="A111" s="218" t="s">
        <v>89</v>
      </c>
      <c r="B111" s="101" t="s">
        <v>162</v>
      </c>
      <c r="C111" s="89"/>
      <c r="D111" s="80"/>
      <c r="E111" s="59">
        <f>Table_4!E15</f>
        <v>0</v>
      </c>
      <c r="F111" s="59">
        <f>Table_4!F15</f>
        <v>0</v>
      </c>
      <c r="G111" s="271">
        <f>Table_4!G15</f>
        <v>0</v>
      </c>
      <c r="H111" s="253"/>
      <c r="I111" s="309"/>
      <c r="J111"/>
      <c r="K111" s="327">
        <v>4300</v>
      </c>
      <c r="L111" s="171"/>
      <c r="M111" s="326">
        <f>E111-F111</f>
        <v>0</v>
      </c>
      <c r="N111" s="326">
        <f>IF(AND(F111=0,E111&lt;&gt;0),100,IF(F111&gt;0,((E111-F111)/F111*100), ))</f>
        <v>0</v>
      </c>
      <c r="O111"/>
      <c r="P111"/>
      <c r="Q111" s="326">
        <f>(E111/K111)*100</f>
        <v>0</v>
      </c>
      <c r="R111"/>
      <c r="S111"/>
      <c r="T111"/>
      <c r="U111" s="225">
        <f>IF(F111-10&gt;F111*0.6,F111*0.6,F111-10)</f>
        <v>-10</v>
      </c>
      <c r="V111" s="225">
        <f>IF(F111+10&gt;F111*1.5,F111+10,F111*1.5)</f>
        <v>10</v>
      </c>
    </row>
    <row r="112" spans="1:22" x14ac:dyDescent="0.25">
      <c r="A112" s="357" t="s">
        <v>196</v>
      </c>
      <c r="B112" s="363" t="s">
        <v>197</v>
      </c>
      <c r="C112" s="358"/>
      <c r="D112" s="362"/>
      <c r="E112" s="364">
        <v>0</v>
      </c>
      <c r="F112" s="336">
        <v>0</v>
      </c>
      <c r="G112" s="338">
        <v>0</v>
      </c>
      <c r="H112" s="253"/>
      <c r="I112" s="309"/>
      <c r="J112"/>
      <c r="K112" s="381"/>
      <c r="L112" s="171"/>
      <c r="M112" s="361"/>
      <c r="N112" s="361"/>
      <c r="O112"/>
      <c r="P112"/>
      <c r="Q112" s="361"/>
      <c r="R112"/>
      <c r="S112"/>
      <c r="T112"/>
      <c r="U112" s="225"/>
      <c r="V112" s="225"/>
    </row>
    <row r="113" spans="1:22" x14ac:dyDescent="0.25">
      <c r="A113" s="218" t="s">
        <v>67</v>
      </c>
      <c r="B113" s="99" t="s">
        <v>38</v>
      </c>
      <c r="C113" s="229"/>
      <c r="D113" s="230"/>
      <c r="E113" s="54"/>
      <c r="F113" s="54"/>
      <c r="G113" s="55"/>
      <c r="H113" s="253"/>
      <c r="I113" s="309"/>
      <c r="J113"/>
      <c r="K113" s="336" t="s">
        <v>156</v>
      </c>
      <c r="L113" s="269"/>
      <c r="M113" s="1"/>
      <c r="N113" s="178"/>
      <c r="O113"/>
      <c r="P113"/>
      <c r="Q113" s="1"/>
      <c r="R113"/>
      <c r="S113"/>
      <c r="T113"/>
      <c r="U113"/>
      <c r="V113"/>
    </row>
    <row r="114" spans="1:22" x14ac:dyDescent="0.25">
      <c r="A114" s="218" t="s">
        <v>86</v>
      </c>
      <c r="B114" s="270" t="s">
        <v>35</v>
      </c>
      <c r="C114" s="229"/>
      <c r="D114" s="230"/>
      <c r="E114" s="223">
        <f>Table_4!E18</f>
        <v>0</v>
      </c>
      <c r="F114" s="223">
        <f>Table_4!F18</f>
        <v>0</v>
      </c>
      <c r="G114" s="32" t="str">
        <f>Table_4!G18</f>
        <v>///////////</v>
      </c>
      <c r="H114" s="253"/>
      <c r="I114" s="309"/>
      <c r="J114"/>
      <c r="K114" s="372">
        <v>408</v>
      </c>
      <c r="L114" s="171"/>
      <c r="M114" s="326">
        <f>E114-F114</f>
        <v>0</v>
      </c>
      <c r="N114" s="326">
        <f>IF(AND(F114=0,E114&lt;&gt;0),100,IF(F114&gt;0,((E114-F114)/F114*100), ))</f>
        <v>0</v>
      </c>
      <c r="O114"/>
      <c r="P114"/>
      <c r="Q114" s="326">
        <f>(E114/K114)*100</f>
        <v>0</v>
      </c>
      <c r="R114"/>
      <c r="S114"/>
      <c r="T114"/>
      <c r="U114"/>
      <c r="V114"/>
    </row>
    <row r="115" spans="1:22" x14ac:dyDescent="0.25">
      <c r="A115" s="218" t="s">
        <v>87</v>
      </c>
      <c r="B115" s="270" t="s">
        <v>36</v>
      </c>
      <c r="C115" s="229"/>
      <c r="D115" s="230"/>
      <c r="E115" s="223">
        <f>Table_4!E19</f>
        <v>0</v>
      </c>
      <c r="F115" s="223">
        <f>Table_4!F19</f>
        <v>0</v>
      </c>
      <c r="G115" s="32" t="str">
        <f>Table_4!G19</f>
        <v>///////////</v>
      </c>
      <c r="H115" s="253"/>
      <c r="I115" s="309"/>
      <c r="J115"/>
      <c r="K115" s="372">
        <v>803</v>
      </c>
      <c r="L115" s="171"/>
      <c r="M115" s="326">
        <f>E115-F115</f>
        <v>0</v>
      </c>
      <c r="N115" s="326">
        <f>IF(AND(F115=0,E115&lt;&gt;0),100,IF(F115&gt;0,((E115-F115)/F115*100), ))</f>
        <v>0</v>
      </c>
      <c r="O115"/>
      <c r="P115"/>
      <c r="Q115" s="326">
        <f>(E115/K115)*100</f>
        <v>0</v>
      </c>
      <c r="R115"/>
      <c r="S115"/>
      <c r="T115"/>
      <c r="U115"/>
      <c r="V115"/>
    </row>
    <row r="116" spans="1:22" x14ac:dyDescent="0.25">
      <c r="A116" s="218" t="s">
        <v>88</v>
      </c>
      <c r="B116" s="270" t="s">
        <v>37</v>
      </c>
      <c r="C116" s="229"/>
      <c r="D116" s="230"/>
      <c r="E116" s="223">
        <f>Table_4!E20</f>
        <v>0</v>
      </c>
      <c r="F116" s="223">
        <f>Table_4!F20</f>
        <v>0</v>
      </c>
      <c r="G116" s="32" t="str">
        <f>Table_4!G20</f>
        <v>///////////</v>
      </c>
      <c r="H116" s="253"/>
      <c r="I116" s="309"/>
      <c r="J116"/>
      <c r="K116" s="372">
        <v>3558</v>
      </c>
      <c r="L116" s="171"/>
      <c r="M116" s="326">
        <f>E116-F116</f>
        <v>0</v>
      </c>
      <c r="N116" s="326">
        <f>IF(AND(F116=0,E116&lt;&gt;0),100,IF(F116&gt;0,((E116-F116)/F116*100), ))</f>
        <v>0</v>
      </c>
      <c r="O116"/>
      <c r="P116"/>
      <c r="Q116" s="326">
        <f>(E116/K116)*100</f>
        <v>0</v>
      </c>
      <c r="R116"/>
      <c r="S116"/>
      <c r="T116"/>
      <c r="U116"/>
      <c r="V116"/>
    </row>
    <row r="117" spans="1:22" x14ac:dyDescent="0.25">
      <c r="A117" s="218" t="s">
        <v>89</v>
      </c>
      <c r="B117" s="101" t="s">
        <v>39</v>
      </c>
      <c r="C117" s="89"/>
      <c r="D117" s="80"/>
      <c r="E117" s="59">
        <f>Table_4!E21</f>
        <v>0</v>
      </c>
      <c r="F117" s="59">
        <f>Table_4!F21</f>
        <v>0</v>
      </c>
      <c r="G117" s="271">
        <f>Table_4!G21</f>
        <v>0</v>
      </c>
      <c r="H117" s="253"/>
      <c r="I117" s="309"/>
      <c r="J117"/>
      <c r="K117" s="327">
        <v>4769</v>
      </c>
      <c r="L117" s="171"/>
      <c r="M117" s="326">
        <f>E117-F117</f>
        <v>0</v>
      </c>
      <c r="N117" s="326">
        <f>IF(AND(F117=0,E117&lt;&gt;0),100,IF(F117&gt;0,((E117-F117)/F117*100), ))</f>
        <v>0</v>
      </c>
      <c r="O117"/>
      <c r="P117"/>
      <c r="Q117" s="326">
        <f>(E117/K117)*100</f>
        <v>0</v>
      </c>
      <c r="R117"/>
      <c r="S117"/>
      <c r="T117"/>
      <c r="U117" s="225">
        <f>IF(F117-10&gt;F117*0.6,F117*0.6,F117-10)</f>
        <v>-10</v>
      </c>
      <c r="V117" s="225">
        <f>IF(F117+10&gt;F117*1.5,F117+10,F117*1.5)</f>
        <v>10</v>
      </c>
    </row>
    <row r="118" spans="1:22" x14ac:dyDescent="0.25">
      <c r="A118" s="357" t="s">
        <v>196</v>
      </c>
      <c r="B118" s="363" t="s">
        <v>198</v>
      </c>
      <c r="C118" s="358"/>
      <c r="D118" s="362"/>
      <c r="E118" s="337">
        <v>0</v>
      </c>
      <c r="F118" s="337">
        <v>0</v>
      </c>
      <c r="G118" s="338">
        <v>0</v>
      </c>
      <c r="H118" s="253"/>
      <c r="I118" s="309"/>
      <c r="J118"/>
      <c r="K118" s="381"/>
      <c r="L118" s="171"/>
      <c r="M118" s="361"/>
      <c r="N118" s="361"/>
      <c r="O118"/>
      <c r="P118"/>
      <c r="Q118" s="361"/>
      <c r="R118"/>
      <c r="S118"/>
      <c r="T118"/>
      <c r="U118" s="225"/>
      <c r="V118" s="225"/>
    </row>
    <row r="119" spans="1:22" x14ac:dyDescent="0.25">
      <c r="A119" s="218"/>
      <c r="B119" s="102"/>
      <c r="C119" s="229"/>
      <c r="D119" s="230"/>
      <c r="E119" s="32"/>
      <c r="F119" s="32"/>
      <c r="G119" s="5"/>
      <c r="H119" s="253"/>
      <c r="I119" s="309"/>
      <c r="J119"/>
      <c r="K119" s="337" t="s">
        <v>156</v>
      </c>
      <c r="L119" s="250"/>
      <c r="M119"/>
      <c r="N119"/>
      <c r="O119"/>
      <c r="P119"/>
      <c r="Q119"/>
      <c r="R119"/>
      <c r="S119"/>
      <c r="T119"/>
      <c r="U119"/>
      <c r="V119"/>
    </row>
    <row r="120" spans="1:22" x14ac:dyDescent="0.25">
      <c r="A120" s="218">
        <v>3</v>
      </c>
      <c r="B120" s="365" t="s">
        <v>210</v>
      </c>
      <c r="C120" s="262"/>
      <c r="D120" s="263"/>
      <c r="E120" s="232" t="s">
        <v>1</v>
      </c>
      <c r="F120" s="232" t="s">
        <v>1</v>
      </c>
      <c r="G120" s="232" t="s">
        <v>2</v>
      </c>
      <c r="H120" s="253"/>
      <c r="I120" s="309"/>
      <c r="J120"/>
      <c r="K120" s="382"/>
      <c r="L120" s="272"/>
      <c r="M120"/>
      <c r="N120"/>
      <c r="O120"/>
      <c r="P120"/>
      <c r="Q120"/>
      <c r="R120"/>
      <c r="S120"/>
      <c r="T120"/>
      <c r="U120"/>
      <c r="V120"/>
    </row>
    <row r="121" spans="1:22" x14ac:dyDescent="0.25">
      <c r="A121" s="357" t="s">
        <v>75</v>
      </c>
      <c r="B121" s="334" t="s">
        <v>199</v>
      </c>
      <c r="C121" s="229"/>
      <c r="D121" s="366" t="s">
        <v>40</v>
      </c>
      <c r="E121" s="34"/>
      <c r="F121" s="54"/>
      <c r="G121" s="5"/>
      <c r="H121" s="253"/>
      <c r="I121" s="309"/>
      <c r="J121"/>
      <c r="K121" s="383"/>
      <c r="L121" s="273"/>
      <c r="M121"/>
      <c r="N121"/>
      <c r="O121"/>
      <c r="P121"/>
      <c r="Q121"/>
      <c r="R121"/>
      <c r="S121"/>
      <c r="T121"/>
      <c r="U121"/>
      <c r="V121"/>
    </row>
    <row r="122" spans="1:22" x14ac:dyDescent="0.25">
      <c r="A122" s="357" t="s">
        <v>86</v>
      </c>
      <c r="B122" s="339" t="s">
        <v>35</v>
      </c>
      <c r="C122" s="229"/>
      <c r="D122" s="366" t="s">
        <v>42</v>
      </c>
      <c r="E122" s="223">
        <f>Table_4!E26</f>
        <v>0</v>
      </c>
      <c r="F122" s="223">
        <f>Table_4!F26</f>
        <v>0</v>
      </c>
      <c r="G122" s="32" t="str">
        <f>Table_4!G26</f>
        <v>///////////</v>
      </c>
      <c r="H122" s="253"/>
      <c r="I122" s="309"/>
      <c r="J122"/>
      <c r="K122" s="372">
        <v>7981</v>
      </c>
      <c r="L122" s="171"/>
      <c r="M122" s="326">
        <f>E122-F122</f>
        <v>0</v>
      </c>
      <c r="N122" s="326">
        <f>IF(AND(F122=0,E122&lt;&gt;0),100,IF(F122&gt;0,((E122-F122)/F122*100), ))</f>
        <v>0</v>
      </c>
      <c r="O122"/>
      <c r="P122"/>
      <c r="Q122" s="326">
        <f>(E122/K122)*100</f>
        <v>0</v>
      </c>
      <c r="R122"/>
      <c r="S122"/>
      <c r="T122"/>
      <c r="U122"/>
      <c r="V122"/>
    </row>
    <row r="123" spans="1:22" x14ac:dyDescent="0.25">
      <c r="A123" s="357" t="s">
        <v>87</v>
      </c>
      <c r="B123" s="339" t="s">
        <v>36</v>
      </c>
      <c r="C123" s="229"/>
      <c r="D123" s="366" t="s">
        <v>43</v>
      </c>
      <c r="E123" s="223">
        <f>Table_4!E27</f>
        <v>0</v>
      </c>
      <c r="F123" s="223">
        <f>Table_4!F27</f>
        <v>0</v>
      </c>
      <c r="G123" s="32" t="str">
        <f>Table_4!G27</f>
        <v>///////////</v>
      </c>
      <c r="H123" s="253"/>
      <c r="I123" s="309"/>
      <c r="J123"/>
      <c r="K123" s="372">
        <v>45087</v>
      </c>
      <c r="L123" s="171"/>
      <c r="M123" s="326">
        <f>E123-F123</f>
        <v>0</v>
      </c>
      <c r="N123" s="326">
        <f>IF(AND(F123=0,E123&lt;&gt;0),100,IF(F123&gt;0,((E123-F123)/F123*100), ))</f>
        <v>0</v>
      </c>
      <c r="O123"/>
      <c r="P123"/>
      <c r="Q123" s="326">
        <f>(E123/K123)*100</f>
        <v>0</v>
      </c>
      <c r="R123"/>
      <c r="S123"/>
      <c r="T123"/>
      <c r="U123"/>
      <c r="V123"/>
    </row>
    <row r="124" spans="1:22" x14ac:dyDescent="0.25">
      <c r="A124" s="357" t="s">
        <v>88</v>
      </c>
      <c r="B124" s="339" t="s">
        <v>37</v>
      </c>
      <c r="C124" s="229"/>
      <c r="D124" s="366" t="s">
        <v>57</v>
      </c>
      <c r="E124" s="223">
        <f>Table_4!E28</f>
        <v>0</v>
      </c>
      <c r="F124" s="223">
        <f>Table_4!F28</f>
        <v>0</v>
      </c>
      <c r="G124" s="32" t="str">
        <f>Table_4!G28</f>
        <v>///////////</v>
      </c>
      <c r="H124" s="253"/>
      <c r="I124" s="309"/>
      <c r="J124"/>
      <c r="K124" s="372">
        <v>5805</v>
      </c>
      <c r="L124" s="171"/>
      <c r="M124" s="326">
        <f>E124-F124</f>
        <v>0</v>
      </c>
      <c r="N124" s="326">
        <f>IF(AND(F124=0,E124&lt;&gt;0),100,IF(F124&gt;0,((E124-F124)/F124*100), ))</f>
        <v>0</v>
      </c>
      <c r="O124"/>
      <c r="P124"/>
      <c r="Q124" s="326">
        <f>(E124/K124)*100</f>
        <v>0</v>
      </c>
      <c r="R124"/>
      <c r="S124"/>
      <c r="T124"/>
      <c r="U124"/>
      <c r="V124"/>
    </row>
    <row r="125" spans="1:22" x14ac:dyDescent="0.25">
      <c r="A125" s="357" t="s">
        <v>76</v>
      </c>
      <c r="B125" s="334" t="s">
        <v>200</v>
      </c>
      <c r="C125" s="229"/>
      <c r="D125" s="366" t="s">
        <v>36</v>
      </c>
      <c r="E125" s="264"/>
      <c r="F125" s="264"/>
      <c r="G125" s="5"/>
      <c r="H125" s="253"/>
      <c r="I125" s="309"/>
      <c r="J125"/>
      <c r="K125" s="364"/>
      <c r="L125" s="265"/>
      <c r="M125" s="178"/>
      <c r="N125" s="178"/>
      <c r="O125"/>
      <c r="P125"/>
      <c r="Q125" s="178"/>
      <c r="R125"/>
      <c r="S125"/>
      <c r="T125"/>
      <c r="U125"/>
      <c r="V125"/>
    </row>
    <row r="126" spans="1:22" x14ac:dyDescent="0.25">
      <c r="A126" s="357" t="s">
        <v>86</v>
      </c>
      <c r="B126" s="339" t="s">
        <v>35</v>
      </c>
      <c r="C126" s="229"/>
      <c r="D126" s="366" t="s">
        <v>42</v>
      </c>
      <c r="E126" s="223">
        <f>Table_4!E30</f>
        <v>0</v>
      </c>
      <c r="F126" s="223">
        <f>Table_4!F30</f>
        <v>0</v>
      </c>
      <c r="G126" s="32" t="str">
        <f>Table_4!G30</f>
        <v>///////////</v>
      </c>
      <c r="H126" s="253"/>
      <c r="I126" s="309"/>
      <c r="J126"/>
      <c r="K126" s="372">
        <v>1256</v>
      </c>
      <c r="L126" s="171"/>
      <c r="M126" s="326">
        <f>E126-F126</f>
        <v>0</v>
      </c>
      <c r="N126" s="326">
        <f>IF(AND(F126=0,E126&lt;&gt;0),100,IF(F126&gt;0,((E126-F126)/F126*100), ))</f>
        <v>0</v>
      </c>
      <c r="O126"/>
      <c r="P126"/>
      <c r="Q126" s="326">
        <f>(E126/K126)*100</f>
        <v>0</v>
      </c>
      <c r="R126"/>
      <c r="S126"/>
      <c r="T126"/>
      <c r="U126"/>
      <c r="V126"/>
    </row>
    <row r="127" spans="1:22" x14ac:dyDescent="0.25">
      <c r="A127" s="357" t="s">
        <v>87</v>
      </c>
      <c r="B127" s="339" t="s">
        <v>36</v>
      </c>
      <c r="C127" s="229"/>
      <c r="D127" s="366" t="s">
        <v>43</v>
      </c>
      <c r="E127" s="223">
        <f>Table_4!E31</f>
        <v>0</v>
      </c>
      <c r="F127" s="223">
        <f>Table_4!F31</f>
        <v>0</v>
      </c>
      <c r="G127" s="32" t="str">
        <f>Table_4!G31</f>
        <v>///////////</v>
      </c>
      <c r="H127" s="253"/>
      <c r="I127" s="309"/>
      <c r="J127"/>
      <c r="K127" s="372">
        <v>3857</v>
      </c>
      <c r="L127" s="171"/>
      <c r="M127" s="326">
        <f>E127-F127</f>
        <v>0</v>
      </c>
      <c r="N127" s="326">
        <f>IF(AND(F127=0,E127&lt;&gt;0),100,IF(F127&gt;0,((E127-F127)/F127*100), ))</f>
        <v>0</v>
      </c>
      <c r="O127"/>
      <c r="P127"/>
      <c r="Q127" s="326">
        <f>(E127/K127)*100</f>
        <v>0</v>
      </c>
      <c r="R127"/>
      <c r="S127"/>
      <c r="T127"/>
      <c r="U127"/>
      <c r="V127"/>
    </row>
    <row r="128" spans="1:22" x14ac:dyDescent="0.25">
      <c r="A128" s="357" t="s">
        <v>88</v>
      </c>
      <c r="B128" s="339" t="s">
        <v>37</v>
      </c>
      <c r="C128" s="229"/>
      <c r="D128" s="366" t="s">
        <v>57</v>
      </c>
      <c r="E128" s="223">
        <f>Table_4!E32</f>
        <v>0</v>
      </c>
      <c r="F128" s="223">
        <f>Table_4!F32</f>
        <v>0</v>
      </c>
      <c r="G128" s="32" t="str">
        <f>Table_4!G32</f>
        <v>///////////</v>
      </c>
      <c r="H128" s="253"/>
      <c r="I128" s="309"/>
      <c r="J128"/>
      <c r="K128" s="372">
        <v>1563</v>
      </c>
      <c r="L128" s="171"/>
      <c r="M128" s="326">
        <f>E128-F128</f>
        <v>0</v>
      </c>
      <c r="N128" s="326">
        <f>IF(AND(F128=0,E128&lt;&gt;0),100,IF(F128&gt;0,((E128-F128)/F128*100), ))</f>
        <v>0</v>
      </c>
      <c r="O128"/>
      <c r="P128"/>
      <c r="Q128" s="326">
        <f>(E128/K128)*100</f>
        <v>0</v>
      </c>
      <c r="R128"/>
      <c r="S128"/>
      <c r="T128"/>
      <c r="U128"/>
      <c r="V128"/>
    </row>
    <row r="129" spans="1:34" x14ac:dyDescent="0.25">
      <c r="A129" s="357" t="s">
        <v>77</v>
      </c>
      <c r="B129" s="334" t="s">
        <v>201</v>
      </c>
      <c r="C129" s="229"/>
      <c r="D129" s="366" t="s">
        <v>41</v>
      </c>
      <c r="E129" s="264"/>
      <c r="F129" s="264"/>
      <c r="G129" s="5"/>
      <c r="H129" s="253"/>
      <c r="I129" s="309"/>
      <c r="J129"/>
      <c r="K129" s="364"/>
      <c r="L129" s="265"/>
      <c r="M129" s="1"/>
      <c r="N129" s="183"/>
      <c r="O129"/>
      <c r="P129"/>
      <c r="Q129" s="1"/>
      <c r="R129"/>
      <c r="S129"/>
      <c r="T129"/>
      <c r="U129"/>
      <c r="V129"/>
    </row>
    <row r="130" spans="1:34" x14ac:dyDescent="0.25">
      <c r="A130" s="357" t="s">
        <v>86</v>
      </c>
      <c r="B130" s="339" t="s">
        <v>35</v>
      </c>
      <c r="C130" s="229"/>
      <c r="D130" s="366" t="s">
        <v>42</v>
      </c>
      <c r="E130" s="223">
        <f>Table_4!E34</f>
        <v>0</v>
      </c>
      <c r="F130" s="223">
        <f>Table_4!F34</f>
        <v>0</v>
      </c>
      <c r="G130" s="32" t="str">
        <f>Table_4!G34</f>
        <v>///////////</v>
      </c>
      <c r="H130" s="253"/>
      <c r="I130" s="309"/>
      <c r="J130"/>
      <c r="K130" s="372">
        <v>1437</v>
      </c>
      <c r="L130" s="171"/>
      <c r="M130" s="326">
        <f t="shared" ref="M130:M136" si="13">E130-F130</f>
        <v>0</v>
      </c>
      <c r="N130" s="326">
        <f t="shared" ref="N130:N136" si="14">IF(AND(F130=0,E130&lt;&gt;0),100,IF(F130&gt;0,((E130-F130)/F130*100), ))</f>
        <v>0</v>
      </c>
      <c r="O130"/>
      <c r="P130"/>
      <c r="Q130" s="326">
        <f t="shared" ref="Q130:Q136" si="15">(E130/K130)*100</f>
        <v>0</v>
      </c>
      <c r="R130"/>
      <c r="S130"/>
      <c r="T130"/>
      <c r="U130"/>
      <c r="V130"/>
    </row>
    <row r="131" spans="1:34" x14ac:dyDescent="0.25">
      <c r="A131" s="357" t="s">
        <v>87</v>
      </c>
      <c r="B131" s="339" t="s">
        <v>36</v>
      </c>
      <c r="C131" s="229"/>
      <c r="D131" s="366" t="s">
        <v>43</v>
      </c>
      <c r="E131" s="223">
        <f>Table_4!E35</f>
        <v>0</v>
      </c>
      <c r="F131" s="223">
        <f>Table_4!F35</f>
        <v>0</v>
      </c>
      <c r="G131" s="32" t="str">
        <f>Table_4!G35</f>
        <v>///////////</v>
      </c>
      <c r="H131" s="253"/>
      <c r="I131" s="309"/>
      <c r="J131"/>
      <c r="K131" s="372">
        <v>5997</v>
      </c>
      <c r="L131" s="171"/>
      <c r="M131" s="326">
        <f t="shared" si="13"/>
        <v>0</v>
      </c>
      <c r="N131" s="326">
        <f t="shared" si="14"/>
        <v>0</v>
      </c>
      <c r="O131"/>
      <c r="P131"/>
      <c r="Q131" s="326">
        <f t="shared" si="15"/>
        <v>0</v>
      </c>
      <c r="R131"/>
      <c r="S131"/>
      <c r="T131"/>
      <c r="U131"/>
      <c r="V131"/>
    </row>
    <row r="132" spans="1:34" x14ac:dyDescent="0.25">
      <c r="A132" s="357" t="s">
        <v>88</v>
      </c>
      <c r="B132" s="339" t="s">
        <v>37</v>
      </c>
      <c r="C132" s="229"/>
      <c r="D132" s="366" t="s">
        <v>57</v>
      </c>
      <c r="E132" s="223">
        <f>Table_4!E36</f>
        <v>0</v>
      </c>
      <c r="F132" s="223">
        <f>Table_4!F36</f>
        <v>0</v>
      </c>
      <c r="G132" s="32" t="str">
        <f>Table_4!G36</f>
        <v>///////////</v>
      </c>
      <c r="H132" s="253"/>
      <c r="I132" s="309"/>
      <c r="J132"/>
      <c r="K132" s="372">
        <v>2011</v>
      </c>
      <c r="M132" s="326">
        <f t="shared" si="13"/>
        <v>0</v>
      </c>
      <c r="N132" s="326">
        <f t="shared" si="14"/>
        <v>0</v>
      </c>
      <c r="O132"/>
      <c r="P132"/>
      <c r="Q132" s="326">
        <f t="shared" si="15"/>
        <v>0</v>
      </c>
      <c r="R132"/>
      <c r="S132"/>
      <c r="T132"/>
      <c r="U132"/>
      <c r="V132"/>
    </row>
    <row r="133" spans="1:34" x14ac:dyDescent="0.25">
      <c r="A133" s="218" t="s">
        <v>78</v>
      </c>
      <c r="B133" s="351" t="s">
        <v>211</v>
      </c>
      <c r="C133" s="98"/>
      <c r="D133" s="104"/>
      <c r="E133" s="59">
        <f>Table_4!E37</f>
        <v>0</v>
      </c>
      <c r="F133" s="59">
        <f>Table_4!F37</f>
        <v>0</v>
      </c>
      <c r="G133" s="271">
        <f>Table_4!G37</f>
        <v>0</v>
      </c>
      <c r="H133" s="253"/>
      <c r="I133" s="309"/>
      <c r="J133"/>
      <c r="K133" s="327">
        <v>74994</v>
      </c>
      <c r="M133" s="326">
        <f t="shared" si="13"/>
        <v>0</v>
      </c>
      <c r="N133" s="326">
        <f t="shared" si="14"/>
        <v>0</v>
      </c>
      <c r="O133"/>
      <c r="P133"/>
      <c r="Q133" s="326">
        <f t="shared" si="15"/>
        <v>0</v>
      </c>
      <c r="R133"/>
      <c r="S133"/>
      <c r="T133"/>
      <c r="U133" s="225">
        <f>IF(F133-100&gt;F133*0.6,F133*0.6,F133-100)</f>
        <v>-100</v>
      </c>
      <c r="V133" s="225">
        <f>IF(F133+100&gt;F133*1.5,F133+100,F133*1.5)</f>
        <v>100</v>
      </c>
    </row>
    <row r="134" spans="1:34" x14ac:dyDescent="0.25">
      <c r="A134" s="218" t="s">
        <v>79</v>
      </c>
      <c r="B134" s="228" t="s">
        <v>82</v>
      </c>
      <c r="C134" s="229"/>
      <c r="D134" s="230"/>
      <c r="E134" s="223">
        <f>Table_4!E38</f>
        <v>0</v>
      </c>
      <c r="F134" s="223">
        <f>Table_4!F38</f>
        <v>0</v>
      </c>
      <c r="G134" s="32" t="str">
        <f>Table_4!G38</f>
        <v>///////////</v>
      </c>
      <c r="H134" s="253"/>
      <c r="I134" s="309"/>
      <c r="J134"/>
      <c r="K134" s="372">
        <v>11646</v>
      </c>
      <c r="M134" s="326">
        <f t="shared" si="13"/>
        <v>0</v>
      </c>
      <c r="N134" s="326">
        <f t="shared" si="14"/>
        <v>0</v>
      </c>
      <c r="O134"/>
      <c r="P134"/>
      <c r="Q134" s="326">
        <f t="shared" si="15"/>
        <v>0</v>
      </c>
      <c r="R134"/>
      <c r="S134"/>
      <c r="T134"/>
      <c r="U134"/>
      <c r="V134"/>
    </row>
    <row r="135" spans="1:34" x14ac:dyDescent="0.25">
      <c r="A135" s="218" t="s">
        <v>80</v>
      </c>
      <c r="B135" s="351" t="s">
        <v>212</v>
      </c>
      <c r="C135" s="98"/>
      <c r="D135" s="104"/>
      <c r="E135" s="59">
        <f>Table_4!E39</f>
        <v>0</v>
      </c>
      <c r="F135" s="59">
        <f>Table_4!F39</f>
        <v>0</v>
      </c>
      <c r="G135" s="226" t="str">
        <f>Table_4!G39</f>
        <v>///////////</v>
      </c>
      <c r="H135" s="253"/>
      <c r="I135" s="309"/>
      <c r="J135"/>
      <c r="K135" s="327">
        <v>86640</v>
      </c>
      <c r="M135" s="326">
        <f t="shared" si="13"/>
        <v>0</v>
      </c>
      <c r="N135" s="326">
        <f t="shared" si="14"/>
        <v>0</v>
      </c>
      <c r="O135"/>
      <c r="P135"/>
      <c r="Q135" s="326">
        <f t="shared" si="15"/>
        <v>0</v>
      </c>
      <c r="R135"/>
      <c r="S135"/>
      <c r="T135"/>
      <c r="U135" s="225">
        <f>IF(F135-100&gt;F135*0.6,F135*0.6,F135-100)</f>
        <v>-100</v>
      </c>
      <c r="V135" s="225">
        <f>IF(F135+100&gt;F135*1.5,F135+100,F135*1.5)</f>
        <v>100</v>
      </c>
    </row>
    <row r="136" spans="1:34" x14ac:dyDescent="0.25">
      <c r="A136" s="218" t="s">
        <v>92</v>
      </c>
      <c r="B136" s="102" t="s">
        <v>94</v>
      </c>
      <c r="C136" s="229"/>
      <c r="D136" s="230"/>
      <c r="E136" s="223">
        <f>Table_4!E40</f>
        <v>0</v>
      </c>
      <c r="F136" s="223">
        <f>Table_4!F40</f>
        <v>0</v>
      </c>
      <c r="G136" s="32" t="str">
        <f>Table_4!G40</f>
        <v>///////////</v>
      </c>
      <c r="H136" s="253"/>
      <c r="I136" s="309"/>
      <c r="J136"/>
      <c r="K136" s="372">
        <v>33896</v>
      </c>
      <c r="M136" s="326">
        <f t="shared" si="13"/>
        <v>0</v>
      </c>
      <c r="N136" s="326">
        <f t="shared" si="14"/>
        <v>0</v>
      </c>
      <c r="O136"/>
      <c r="P136"/>
      <c r="Q136" s="326">
        <f t="shared" si="15"/>
        <v>0</v>
      </c>
      <c r="R136"/>
      <c r="S136"/>
      <c r="T136"/>
      <c r="U136" s="225">
        <f>IF(F136-100&gt;F136*0.6,F136*0.6,F136-100)</f>
        <v>-100</v>
      </c>
      <c r="V136" s="225">
        <f>IF(F136+100&gt;F136*1.5,F136+100,F136*1.5)</f>
        <v>100</v>
      </c>
    </row>
    <row r="137" spans="1:34" ht="12.75" customHeight="1" x14ac:dyDescent="0.25">
      <c r="A137" s="274"/>
      <c r="B137" s="275"/>
      <c r="C137" s="220"/>
      <c r="D137" s="220"/>
      <c r="E137" s="220"/>
      <c r="F137" s="220"/>
      <c r="G137" s="220"/>
      <c r="H137" s="253"/>
      <c r="I137" s="309"/>
      <c r="J137"/>
      <c r="K137" s="220"/>
      <c r="L137"/>
      <c r="M137"/>
      <c r="N137"/>
      <c r="O137"/>
      <c r="P137"/>
      <c r="Q137"/>
      <c r="R137"/>
      <c r="S137"/>
      <c r="T137"/>
      <c r="U137"/>
      <c r="V137"/>
    </row>
    <row r="138" spans="1:34" x14ac:dyDescent="0.25">
      <c r="H138" s="253"/>
      <c r="I138" s="309"/>
      <c r="J138"/>
      <c r="L138"/>
      <c r="M138"/>
      <c r="N138"/>
      <c r="O138"/>
      <c r="P138"/>
      <c r="Q138"/>
      <c r="R138"/>
      <c r="S138"/>
      <c r="T138"/>
      <c r="U138"/>
      <c r="V138"/>
    </row>
    <row r="139" spans="1:34" ht="16.5" x14ac:dyDescent="0.25">
      <c r="A139" s="276"/>
      <c r="B139" s="277"/>
      <c r="C139" s="277"/>
      <c r="D139" s="277"/>
      <c r="E139" s="277"/>
      <c r="F139" s="277"/>
      <c r="G139" s="277"/>
      <c r="H139" s="186"/>
      <c r="I139" s="309"/>
      <c r="J139"/>
      <c r="R139"/>
      <c r="S139"/>
      <c r="T139"/>
    </row>
    <row r="140" spans="1:34" hidden="1" x14ac:dyDescent="0.25">
      <c r="A140"/>
      <c r="B140"/>
      <c r="C140"/>
      <c r="D140"/>
      <c r="E140"/>
      <c r="F140"/>
      <c r="G140"/>
      <c r="H140"/>
      <c r="I140"/>
      <c r="J140"/>
      <c r="K140"/>
      <c r="L140"/>
      <c r="M140" s="278"/>
      <c r="N140" s="279"/>
      <c r="O140" s="229"/>
      <c r="P140" s="230"/>
      <c r="Q140" s="230"/>
      <c r="R140" s="5"/>
      <c r="S140" s="5"/>
      <c r="T140" s="5"/>
      <c r="U140" s="309"/>
      <c r="V140"/>
      <c r="W140" s="172"/>
      <c r="X140" s="172"/>
      <c r="Y140" s="172"/>
      <c r="Z140" s="172"/>
      <c r="AA140" s="172"/>
      <c r="AB140" s="172"/>
      <c r="AC140" s="172"/>
      <c r="AG140" s="189"/>
      <c r="AH140" s="189"/>
    </row>
    <row r="141" spans="1:34" hidden="1" x14ac:dyDescent="0.25">
      <c r="A141"/>
      <c r="B141"/>
      <c r="C141"/>
      <c r="D141"/>
      <c r="E141"/>
      <c r="F141"/>
      <c r="G141"/>
      <c r="H141"/>
      <c r="I141"/>
      <c r="J141"/>
      <c r="K141"/>
      <c r="L141"/>
      <c r="M141" s="547" t="s">
        <v>163</v>
      </c>
      <c r="N141" s="548"/>
      <c r="O141" s="544" t="s">
        <v>3</v>
      </c>
      <c r="P141" s="544" t="s">
        <v>95</v>
      </c>
      <c r="Q141" s="544" t="s">
        <v>164</v>
      </c>
      <c r="R141" s="544" t="s">
        <v>96</v>
      </c>
      <c r="S141" s="544" t="s">
        <v>97</v>
      </c>
      <c r="T141" s="544" t="s">
        <v>98</v>
      </c>
      <c r="U141" s="309"/>
      <c r="V141"/>
      <c r="W141" s="172"/>
      <c r="X141" s="172"/>
      <c r="Y141" s="172"/>
      <c r="Z141" s="172"/>
      <c r="AA141" s="172"/>
      <c r="AB141" s="172"/>
      <c r="AC141" s="172"/>
      <c r="AE141" s="172"/>
      <c r="AF141" s="172"/>
      <c r="AG141" s="189"/>
      <c r="AH141" s="189"/>
    </row>
    <row r="142" spans="1:34" hidden="1" x14ac:dyDescent="0.25">
      <c r="A142"/>
      <c r="B142"/>
      <c r="C142"/>
      <c r="D142"/>
      <c r="E142"/>
      <c r="F142"/>
      <c r="G142"/>
      <c r="H142"/>
      <c r="I142"/>
      <c r="J142"/>
      <c r="K142"/>
      <c r="L142"/>
      <c r="M142" s="549"/>
      <c r="N142" s="548"/>
      <c r="O142" s="545"/>
      <c r="P142" s="545"/>
      <c r="Q142" s="545"/>
      <c r="R142" s="545"/>
      <c r="S142" s="545"/>
      <c r="T142" s="545"/>
      <c r="U142" s="309"/>
      <c r="V142"/>
      <c r="W142" s="172"/>
      <c r="X142" s="172"/>
      <c r="Y142" s="172"/>
      <c r="Z142" s="172"/>
      <c r="AA142" s="172"/>
      <c r="AB142" s="172"/>
      <c r="AC142" s="172"/>
      <c r="AE142" s="172"/>
      <c r="AF142" s="172"/>
      <c r="AG142" s="189"/>
      <c r="AH142" s="189"/>
    </row>
    <row r="143" spans="1:34" hidden="1" x14ac:dyDescent="0.25">
      <c r="A143"/>
      <c r="B143"/>
      <c r="C143"/>
      <c r="D143"/>
      <c r="E143"/>
      <c r="F143"/>
      <c r="G143"/>
      <c r="H143"/>
      <c r="I143"/>
      <c r="J143"/>
      <c r="K143"/>
      <c r="L143"/>
      <c r="M143" s="550"/>
      <c r="N143" s="551"/>
      <c r="O143" s="545"/>
      <c r="P143" s="545"/>
      <c r="Q143" s="545"/>
      <c r="R143" s="545"/>
      <c r="S143" s="545"/>
      <c r="T143" s="545"/>
      <c r="U143" s="309"/>
      <c r="V143"/>
      <c r="W143" s="172"/>
      <c r="X143" s="172"/>
      <c r="Y143" s="172"/>
      <c r="Z143" s="172"/>
      <c r="AA143" s="172"/>
      <c r="AB143" s="172"/>
      <c r="AC143" s="172"/>
      <c r="AE143" s="172"/>
      <c r="AF143" s="172"/>
      <c r="AG143" s="189"/>
      <c r="AH143" s="189"/>
    </row>
    <row r="144" spans="1:34" ht="27.75" hidden="1" customHeight="1" x14ac:dyDescent="0.25">
      <c r="A144"/>
      <c r="B144"/>
      <c r="C144"/>
      <c r="D144"/>
      <c r="E144"/>
      <c r="F144"/>
      <c r="G144"/>
      <c r="H144"/>
      <c r="I144"/>
      <c r="J144"/>
      <c r="K144"/>
      <c r="L144"/>
      <c r="M144" s="218">
        <v>4</v>
      </c>
      <c r="N144" s="317" t="s">
        <v>165</v>
      </c>
      <c r="O144" s="546"/>
      <c r="P144" s="546"/>
      <c r="Q144" s="546"/>
      <c r="R144" s="546"/>
      <c r="S144" s="546"/>
      <c r="T144" s="546"/>
      <c r="U144" s="309"/>
      <c r="V144"/>
      <c r="W144" s="172"/>
      <c r="X144" s="172"/>
      <c r="Y144" s="172"/>
      <c r="Z144" s="172"/>
      <c r="AA144" s="172"/>
      <c r="AB144" s="172"/>
      <c r="AC144" s="172"/>
      <c r="AE144" s="172"/>
      <c r="AF144" s="172"/>
      <c r="AG144" s="189"/>
      <c r="AH144" s="189"/>
    </row>
    <row r="145" spans="1:34" hidden="1" x14ac:dyDescent="0.25">
      <c r="A145"/>
      <c r="B145"/>
      <c r="C145"/>
      <c r="D145"/>
      <c r="E145"/>
      <c r="F145"/>
      <c r="G145"/>
      <c r="H145"/>
      <c r="I145"/>
      <c r="J145"/>
      <c r="K145"/>
      <c r="L145"/>
      <c r="M145" s="218" t="s">
        <v>90</v>
      </c>
      <c r="N145" s="367" t="s">
        <v>213</v>
      </c>
      <c r="O145" s="318"/>
      <c r="P145" s="281"/>
      <c r="Q145" s="281"/>
      <c r="R145" s="281"/>
      <c r="S145" s="281"/>
      <c r="T145" s="282"/>
      <c r="U145"/>
      <c r="V145"/>
      <c r="W145" s="172"/>
      <c r="X145" s="172"/>
      <c r="Y145" s="172"/>
      <c r="Z145" s="172"/>
      <c r="AA145" s="172"/>
      <c r="AB145" s="172"/>
      <c r="AC145" s="172"/>
      <c r="AE145" s="172"/>
      <c r="AF145" s="172"/>
      <c r="AG145" s="189"/>
      <c r="AH145" s="189"/>
    </row>
    <row r="146" spans="1:34" hidden="1" x14ac:dyDescent="0.25">
      <c r="A146"/>
      <c r="B146"/>
      <c r="C146"/>
      <c r="D146"/>
      <c r="E146"/>
      <c r="F146"/>
      <c r="G146"/>
      <c r="H146"/>
      <c r="I146"/>
      <c r="J146"/>
      <c r="K146"/>
      <c r="L146"/>
      <c r="M146" s="218" t="s">
        <v>86</v>
      </c>
      <c r="N146" s="99" t="s">
        <v>264</v>
      </c>
      <c r="O146" s="223">
        <f>Table_4!C47</f>
        <v>0</v>
      </c>
      <c r="P146" s="223">
        <f>Table_4!D47</f>
        <v>0</v>
      </c>
      <c r="Q146" s="223">
        <f>Table_4!E47</f>
        <v>0</v>
      </c>
      <c r="R146" s="223">
        <f>Table_4!F47</f>
        <v>0</v>
      </c>
      <c r="S146" s="223">
        <f>Table_4!G47</f>
        <v>0</v>
      </c>
      <c r="T146" s="223">
        <f>Table_4!H47</f>
        <v>0</v>
      </c>
      <c r="U146"/>
      <c r="V146"/>
      <c r="W146" s="172"/>
      <c r="X146" s="172"/>
      <c r="Y146" s="172"/>
      <c r="Z146" s="172"/>
      <c r="AA146" s="172"/>
      <c r="AB146" s="172"/>
      <c r="AC146" s="172"/>
      <c r="AE146" s="172"/>
      <c r="AF146" s="172"/>
      <c r="AG146" s="189"/>
      <c r="AH146" s="189"/>
    </row>
    <row r="147" spans="1:34" hidden="1" x14ac:dyDescent="0.25">
      <c r="A147"/>
      <c r="B147"/>
      <c r="C147"/>
      <c r="D147"/>
      <c r="E147"/>
      <c r="F147"/>
      <c r="G147"/>
      <c r="H147"/>
      <c r="I147"/>
      <c r="J147"/>
      <c r="K147"/>
      <c r="L147"/>
      <c r="M147" s="218" t="s">
        <v>87</v>
      </c>
      <c r="N147" s="99" t="s">
        <v>269</v>
      </c>
      <c r="O147" s="223">
        <f>Table_4!C48</f>
        <v>0</v>
      </c>
      <c r="P147" s="223">
        <f>Table_4!D48</f>
        <v>0</v>
      </c>
      <c r="Q147" s="223">
        <f>Table_4!E48</f>
        <v>0</v>
      </c>
      <c r="R147" s="223">
        <f>Table_4!F48</f>
        <v>0</v>
      </c>
      <c r="S147" s="223">
        <f>Table_4!G48</f>
        <v>0</v>
      </c>
      <c r="T147" s="223">
        <f>Table_4!H48</f>
        <v>0</v>
      </c>
      <c r="U147"/>
      <c r="V147"/>
      <c r="W147" s="172"/>
      <c r="X147" s="172"/>
      <c r="Y147" s="172"/>
      <c r="Z147" s="172"/>
      <c r="AA147" s="172"/>
      <c r="AB147" s="172"/>
      <c r="AC147" s="172"/>
      <c r="AE147" s="172"/>
      <c r="AF147" s="172"/>
      <c r="AG147" s="189"/>
      <c r="AH147" s="189"/>
    </row>
    <row r="148" spans="1:34" hidden="1" x14ac:dyDescent="0.25">
      <c r="A148"/>
      <c r="B148"/>
      <c r="C148"/>
      <c r="D148"/>
      <c r="E148"/>
      <c r="F148"/>
      <c r="G148"/>
      <c r="H148"/>
      <c r="I148"/>
      <c r="J148"/>
      <c r="K148"/>
      <c r="L148"/>
      <c r="M148" s="218" t="s">
        <v>88</v>
      </c>
      <c r="N148" s="99" t="s">
        <v>44</v>
      </c>
      <c r="O148" s="223">
        <f>Table_4!C49</f>
        <v>0</v>
      </c>
      <c r="P148" s="223">
        <f>Table_4!D49</f>
        <v>0</v>
      </c>
      <c r="Q148" s="223">
        <f>Table_4!E49</f>
        <v>0</v>
      </c>
      <c r="R148" s="223">
        <f>Table_4!F49</f>
        <v>0</v>
      </c>
      <c r="S148" s="223">
        <f>Table_4!G49</f>
        <v>0</v>
      </c>
      <c r="T148" s="223">
        <f>Table_4!H49</f>
        <v>0</v>
      </c>
      <c r="U148"/>
      <c r="V148"/>
      <c r="W148" s="172"/>
      <c r="X148" s="172"/>
      <c r="Y148" s="172"/>
      <c r="Z148" s="172"/>
      <c r="AA148" s="172"/>
      <c r="AB148" s="172"/>
      <c r="AC148" s="172"/>
      <c r="AE148" s="172"/>
      <c r="AF148" s="172"/>
      <c r="AG148" s="189"/>
      <c r="AH148" s="189"/>
    </row>
    <row r="149" spans="1:34" hidden="1" x14ac:dyDescent="0.25">
      <c r="A149"/>
      <c r="B149"/>
      <c r="C149"/>
      <c r="D149"/>
      <c r="E149"/>
      <c r="F149"/>
      <c r="G149"/>
      <c r="H149"/>
      <c r="I149"/>
      <c r="J149"/>
      <c r="K149"/>
      <c r="L149"/>
      <c r="M149" s="218" t="s">
        <v>89</v>
      </c>
      <c r="N149" s="99" t="s">
        <v>45</v>
      </c>
      <c r="O149" s="223">
        <f>Table_4!C50</f>
        <v>0</v>
      </c>
      <c r="P149" s="223">
        <f>Table_4!D50</f>
        <v>0</v>
      </c>
      <c r="Q149" s="223">
        <f>Table_4!E50</f>
        <v>0</v>
      </c>
      <c r="R149" s="223">
        <f>Table_4!F50</f>
        <v>0</v>
      </c>
      <c r="S149" s="223">
        <f>Table_4!G50</f>
        <v>0</v>
      </c>
      <c r="T149" s="223">
        <f>Table_4!H50</f>
        <v>0</v>
      </c>
      <c r="U149"/>
      <c r="V149"/>
      <c r="W149" s="172"/>
      <c r="X149" s="172"/>
      <c r="Y149" s="172"/>
      <c r="Z149" s="172"/>
      <c r="AA149" s="172"/>
      <c r="AB149" s="172"/>
      <c r="AC149" s="172"/>
      <c r="AE149" s="172"/>
      <c r="AF149" s="172"/>
      <c r="AG149" s="189"/>
      <c r="AH149" s="189"/>
    </row>
    <row r="150" spans="1:34" hidden="1" x14ac:dyDescent="0.25">
      <c r="A150"/>
      <c r="B150"/>
      <c r="C150"/>
      <c r="D150"/>
      <c r="E150"/>
      <c r="F150"/>
      <c r="G150"/>
      <c r="H150"/>
      <c r="I150"/>
      <c r="J150"/>
      <c r="K150"/>
      <c r="L150"/>
      <c r="M150" s="357" t="s">
        <v>196</v>
      </c>
      <c r="N150" s="334" t="s">
        <v>202</v>
      </c>
      <c r="O150" s="359">
        <v>0</v>
      </c>
      <c r="P150" s="359">
        <v>0</v>
      </c>
      <c r="Q150" s="359">
        <v>0</v>
      </c>
      <c r="R150" s="359">
        <v>0</v>
      </c>
      <c r="S150" s="359">
        <v>0</v>
      </c>
      <c r="T150" s="359">
        <v>0</v>
      </c>
      <c r="U150"/>
      <c r="V150"/>
      <c r="W150" s="172"/>
      <c r="X150" s="172"/>
      <c r="Y150" s="172"/>
      <c r="Z150" s="172"/>
      <c r="AA150" s="172"/>
      <c r="AB150" s="172"/>
      <c r="AC150" s="172"/>
      <c r="AE150" s="172"/>
      <c r="AF150" s="172"/>
      <c r="AG150" s="189"/>
      <c r="AH150" s="189"/>
    </row>
    <row r="151" spans="1:34" hidden="1" x14ac:dyDescent="0.25">
      <c r="A151"/>
      <c r="B151"/>
      <c r="C151"/>
      <c r="D151"/>
      <c r="E151"/>
      <c r="F151"/>
      <c r="G151"/>
      <c r="H151"/>
      <c r="I151"/>
      <c r="J151"/>
      <c r="K151"/>
      <c r="L151"/>
      <c r="M151" s="218" t="s">
        <v>91</v>
      </c>
      <c r="N151" s="368" t="s">
        <v>214</v>
      </c>
      <c r="O151" s="314"/>
      <c r="P151" s="283"/>
      <c r="Q151" s="283"/>
      <c r="R151" s="283"/>
      <c r="S151" s="283"/>
      <c r="T151" s="284"/>
      <c r="U151"/>
      <c r="V151"/>
      <c r="W151" s="172"/>
      <c r="X151" s="172"/>
      <c r="Y151" s="172"/>
      <c r="Z151" s="172"/>
      <c r="AA151" s="172"/>
      <c r="AB151" s="172"/>
      <c r="AC151" s="172"/>
      <c r="AE151" s="172"/>
      <c r="AF151" s="172"/>
      <c r="AG151" s="189"/>
      <c r="AH151" s="189"/>
    </row>
    <row r="152" spans="1:34" hidden="1" x14ac:dyDescent="0.25">
      <c r="A152"/>
      <c r="B152"/>
      <c r="C152"/>
      <c r="D152"/>
      <c r="E152"/>
      <c r="F152"/>
      <c r="G152"/>
      <c r="H152"/>
      <c r="I152"/>
      <c r="J152"/>
      <c r="K152"/>
      <c r="L152"/>
      <c r="M152" s="218" t="s">
        <v>86</v>
      </c>
      <c r="N152" s="99" t="s">
        <v>264</v>
      </c>
      <c r="O152" s="223">
        <f>Table_4!C53</f>
        <v>0</v>
      </c>
      <c r="P152" s="223">
        <f>Table_4!D53</f>
        <v>0</v>
      </c>
      <c r="Q152" s="223">
        <f>Table_4!E53</f>
        <v>0</v>
      </c>
      <c r="R152" s="223">
        <f>Table_4!F53</f>
        <v>0</v>
      </c>
      <c r="S152" s="223">
        <f>Table_4!G53</f>
        <v>0</v>
      </c>
      <c r="T152" s="223">
        <f>Table_4!H53</f>
        <v>0</v>
      </c>
      <c r="U152"/>
      <c r="V152"/>
      <c r="W152" s="172"/>
      <c r="X152" s="172"/>
      <c r="Y152" s="172"/>
      <c r="Z152" s="172"/>
      <c r="AA152" s="172"/>
      <c r="AB152" s="172"/>
      <c r="AC152" s="172"/>
      <c r="AE152" s="172"/>
      <c r="AF152" s="172"/>
      <c r="AG152" s="189"/>
      <c r="AH152" s="189"/>
    </row>
    <row r="153" spans="1:34" hidden="1" x14ac:dyDescent="0.25">
      <c r="A153"/>
      <c r="B153"/>
      <c r="C153"/>
      <c r="D153"/>
      <c r="E153"/>
      <c r="F153"/>
      <c r="G153"/>
      <c r="H153"/>
      <c r="I153"/>
      <c r="J153"/>
      <c r="K153"/>
      <c r="L153"/>
      <c r="M153" s="218" t="s">
        <v>87</v>
      </c>
      <c r="N153" s="99" t="s">
        <v>269</v>
      </c>
      <c r="O153" s="223">
        <f>Table_4!C54</f>
        <v>0</v>
      </c>
      <c r="P153" s="223">
        <f>Table_4!D54</f>
        <v>0</v>
      </c>
      <c r="Q153" s="223">
        <f>Table_4!E54</f>
        <v>0</v>
      </c>
      <c r="R153" s="223">
        <f>Table_4!F54</f>
        <v>0</v>
      </c>
      <c r="S153" s="223">
        <f>Table_4!G54</f>
        <v>0</v>
      </c>
      <c r="T153" s="223">
        <f>Table_4!H54</f>
        <v>0</v>
      </c>
      <c r="U153"/>
      <c r="V153"/>
      <c r="W153" s="172"/>
      <c r="X153" s="172"/>
      <c r="Y153" s="172"/>
      <c r="Z153" s="172"/>
      <c r="AA153" s="172"/>
      <c r="AB153" s="172"/>
      <c r="AC153" s="172"/>
      <c r="AE153" s="172"/>
      <c r="AF153" s="172"/>
      <c r="AG153" s="189"/>
      <c r="AH153" s="189"/>
    </row>
    <row r="154" spans="1:34" hidden="1" x14ac:dyDescent="0.25">
      <c r="A154"/>
      <c r="B154"/>
      <c r="C154"/>
      <c r="D154"/>
      <c r="E154"/>
      <c r="F154"/>
      <c r="G154"/>
      <c r="H154"/>
      <c r="I154"/>
      <c r="J154"/>
      <c r="K154"/>
      <c r="L154"/>
      <c r="M154" s="218" t="s">
        <v>88</v>
      </c>
      <c r="N154" s="99" t="s">
        <v>44</v>
      </c>
      <c r="O154" s="223">
        <f>Table_4!C55</f>
        <v>0</v>
      </c>
      <c r="P154" s="223">
        <f>Table_4!D55</f>
        <v>0</v>
      </c>
      <c r="Q154" s="223">
        <f>Table_4!E55</f>
        <v>0</v>
      </c>
      <c r="R154" s="223">
        <f>Table_4!F55</f>
        <v>0</v>
      </c>
      <c r="S154" s="223">
        <f>Table_4!G55</f>
        <v>0</v>
      </c>
      <c r="T154" s="223">
        <f>Table_4!H55</f>
        <v>0</v>
      </c>
      <c r="U154"/>
      <c r="V154"/>
      <c r="W154" s="172"/>
      <c r="X154" s="172"/>
      <c r="Y154" s="172"/>
      <c r="Z154" s="172"/>
      <c r="AA154" s="172"/>
      <c r="AB154" s="172"/>
      <c r="AC154" s="172"/>
      <c r="AE154" s="172"/>
      <c r="AF154" s="172"/>
      <c r="AG154" s="189"/>
      <c r="AH154" s="189"/>
    </row>
    <row r="155" spans="1:34" hidden="1" x14ac:dyDescent="0.25">
      <c r="A155"/>
      <c r="B155"/>
      <c r="C155"/>
      <c r="D155"/>
      <c r="E155"/>
      <c r="F155"/>
      <c r="G155"/>
      <c r="H155"/>
      <c r="I155"/>
      <c r="J155"/>
      <c r="K155"/>
      <c r="L155"/>
      <c r="M155" s="218" t="s">
        <v>89</v>
      </c>
      <c r="N155" s="99" t="s">
        <v>45</v>
      </c>
      <c r="O155" s="223">
        <f>Table_4!C56</f>
        <v>0</v>
      </c>
      <c r="P155" s="223">
        <f>Table_4!D56</f>
        <v>0</v>
      </c>
      <c r="Q155" s="223">
        <f>Table_4!E56</f>
        <v>0</v>
      </c>
      <c r="R155" s="223">
        <f>Table_4!F56</f>
        <v>0</v>
      </c>
      <c r="S155" s="223">
        <f>Table_4!G56</f>
        <v>0</v>
      </c>
      <c r="T155" s="223">
        <f>Table_4!H56</f>
        <v>0</v>
      </c>
      <c r="U155"/>
      <c r="V155"/>
      <c r="W155" s="172"/>
      <c r="X155" s="172"/>
      <c r="Y155" s="172"/>
      <c r="Z155" s="172"/>
      <c r="AA155" s="172"/>
      <c r="AB155" s="172"/>
      <c r="AC155" s="172"/>
      <c r="AE155" s="172"/>
      <c r="AF155" s="172"/>
      <c r="AG155" s="189"/>
      <c r="AH155" s="189"/>
    </row>
    <row r="156" spans="1:34" hidden="1" x14ac:dyDescent="0.25">
      <c r="A156"/>
      <c r="B156"/>
      <c r="C156"/>
      <c r="D156"/>
      <c r="E156"/>
      <c r="F156"/>
      <c r="G156"/>
      <c r="H156"/>
      <c r="I156"/>
      <c r="J156"/>
      <c r="K156"/>
      <c r="L156"/>
      <c r="M156" s="357" t="s">
        <v>196</v>
      </c>
      <c r="N156" s="369" t="s">
        <v>202</v>
      </c>
      <c r="O156" s="359">
        <v>0</v>
      </c>
      <c r="P156" s="359">
        <v>0</v>
      </c>
      <c r="Q156" s="359">
        <v>0</v>
      </c>
      <c r="R156" s="359">
        <v>0</v>
      </c>
      <c r="S156" s="359">
        <v>0</v>
      </c>
      <c r="T156" s="359">
        <v>0</v>
      </c>
      <c r="U156"/>
      <c r="V156"/>
      <c r="W156" s="172"/>
      <c r="X156" s="172"/>
      <c r="Y156" s="172"/>
      <c r="Z156" s="172"/>
      <c r="AA156" s="172"/>
      <c r="AB156" s="172"/>
      <c r="AC156" s="172"/>
      <c r="AE156" s="172"/>
      <c r="AF156" s="172"/>
      <c r="AG156" s="189"/>
      <c r="AH156" s="189"/>
    </row>
    <row r="157" spans="1:34" hidden="1" x14ac:dyDescent="0.25">
      <c r="A157"/>
      <c r="B157"/>
      <c r="C157"/>
      <c r="D157"/>
      <c r="E157"/>
      <c r="F157"/>
      <c r="G157"/>
      <c r="H157"/>
      <c r="I157"/>
      <c r="J157"/>
      <c r="K157"/>
      <c r="L157"/>
      <c r="M157" s="285"/>
      <c r="N157" s="286"/>
      <c r="O157" s="287"/>
      <c r="P157" s="287"/>
      <c r="Q157" s="287"/>
      <c r="R157" s="287"/>
      <c r="S157" s="287"/>
      <c r="T157" s="287"/>
      <c r="U157"/>
      <c r="V157"/>
      <c r="W157" s="172"/>
      <c r="X157" s="172"/>
      <c r="Y157" s="172"/>
      <c r="Z157" s="172"/>
      <c r="AA157" s="172"/>
      <c r="AB157" s="172"/>
      <c r="AC157" s="172"/>
      <c r="AE157" s="172"/>
      <c r="AF157" s="172"/>
      <c r="AG157" s="189"/>
      <c r="AH157" s="189"/>
    </row>
    <row r="158" spans="1:34" hidden="1" x14ac:dyDescent="0.25">
      <c r="A158"/>
      <c r="B158"/>
      <c r="C158"/>
      <c r="D158"/>
      <c r="E158"/>
      <c r="F158"/>
      <c r="G158"/>
      <c r="H158"/>
      <c r="I158"/>
      <c r="J158"/>
      <c r="K158"/>
      <c r="L158"/>
      <c r="M158" s="285"/>
      <c r="N158" s="286"/>
      <c r="O158" s="287"/>
      <c r="P158" s="287"/>
      <c r="Q158" s="287"/>
      <c r="R158" s="287"/>
      <c r="S158" s="287"/>
      <c r="T158" s="287"/>
      <c r="U158"/>
      <c r="V158"/>
      <c r="W158" s="172"/>
      <c r="X158" s="172"/>
      <c r="Y158" s="172"/>
      <c r="Z158" s="172"/>
      <c r="AA158" s="172"/>
      <c r="AB158" s="172"/>
      <c r="AC158" s="172"/>
      <c r="AE158" s="172"/>
      <c r="AF158" s="172"/>
      <c r="AG158" s="189"/>
      <c r="AH158" s="189"/>
    </row>
    <row r="159" spans="1:34" hidden="1" x14ac:dyDescent="0.25">
      <c r="A159"/>
      <c r="B159"/>
      <c r="C159"/>
      <c r="D159"/>
      <c r="E159"/>
      <c r="F159"/>
      <c r="G159"/>
      <c r="H159"/>
      <c r="I159"/>
      <c r="J159"/>
      <c r="K159"/>
      <c r="L159"/>
      <c r="M159" s="507" t="s">
        <v>138</v>
      </c>
      <c r="N159" s="508"/>
      <c r="O159" s="508"/>
      <c r="P159" s="509"/>
      <c r="Q159" s="287"/>
      <c r="R159" s="287"/>
      <c r="S159" s="287"/>
      <c r="T159" s="287"/>
      <c r="U159"/>
      <c r="V159"/>
      <c r="W159" s="172"/>
      <c r="X159" s="172"/>
      <c r="Y159" s="172"/>
      <c r="Z159" s="172"/>
      <c r="AA159" s="172"/>
      <c r="AB159" s="172"/>
      <c r="AC159" s="172"/>
      <c r="AE159" s="172"/>
      <c r="AF159" s="172"/>
      <c r="AG159" s="189"/>
      <c r="AH159" s="189"/>
    </row>
    <row r="160" spans="1:34" hidden="1" x14ac:dyDescent="0.25">
      <c r="A160"/>
      <c r="B160"/>
      <c r="C160"/>
      <c r="D160"/>
      <c r="E160"/>
      <c r="F160"/>
      <c r="G160"/>
      <c r="H160"/>
      <c r="I160"/>
      <c r="J160"/>
      <c r="K160"/>
      <c r="L160"/>
      <c r="M160" s="510" t="s">
        <v>221</v>
      </c>
      <c r="N160" s="511"/>
      <c r="O160" s="511"/>
      <c r="P160" s="512"/>
      <c r="Q160" s="253"/>
      <c r="R160" s="253"/>
      <c r="S160" s="253"/>
      <c r="T160" s="253"/>
      <c r="U160"/>
      <c r="V160"/>
      <c r="W160" s="172"/>
      <c r="X160" s="172"/>
      <c r="Y160" s="172"/>
      <c r="Z160" s="172"/>
      <c r="AA160" s="172"/>
      <c r="AB160" s="172"/>
      <c r="AC160" s="172"/>
      <c r="AE160" s="172"/>
      <c r="AF160" s="172"/>
      <c r="AG160" s="189"/>
      <c r="AH160" s="189"/>
    </row>
    <row r="161" spans="1:34" hidden="1" x14ac:dyDescent="0.25">
      <c r="A161"/>
      <c r="B161"/>
      <c r="C161"/>
      <c r="D161"/>
      <c r="E161"/>
      <c r="F161"/>
      <c r="G161"/>
      <c r="H161"/>
      <c r="I161"/>
      <c r="J161"/>
      <c r="K161"/>
      <c r="L161"/>
      <c r="M161" s="559" t="s">
        <v>163</v>
      </c>
      <c r="N161" s="563"/>
      <c r="O161" s="544" t="s">
        <v>3</v>
      </c>
      <c r="P161" s="544" t="s">
        <v>95</v>
      </c>
      <c r="Q161" s="544" t="s">
        <v>164</v>
      </c>
      <c r="R161" s="544" t="s">
        <v>96</v>
      </c>
      <c r="S161" s="544" t="s">
        <v>97</v>
      </c>
      <c r="T161" s="544" t="s">
        <v>98</v>
      </c>
      <c r="U161"/>
      <c r="V161"/>
      <c r="W161" s="172"/>
      <c r="X161" s="172"/>
      <c r="Y161" s="172"/>
      <c r="Z161" s="172"/>
      <c r="AA161" s="172"/>
      <c r="AB161" s="172"/>
      <c r="AC161" s="172"/>
      <c r="AE161" s="172"/>
      <c r="AF161" s="172"/>
      <c r="AG161" s="189"/>
      <c r="AH161" s="189"/>
    </row>
    <row r="162" spans="1:34" hidden="1" x14ac:dyDescent="0.25">
      <c r="A162"/>
      <c r="B162"/>
      <c r="C162"/>
      <c r="D162"/>
      <c r="E162"/>
      <c r="F162"/>
      <c r="G162"/>
      <c r="H162"/>
      <c r="I162"/>
      <c r="J162"/>
      <c r="K162"/>
      <c r="L162"/>
      <c r="M162" s="564"/>
      <c r="N162" s="565"/>
      <c r="O162" s="545"/>
      <c r="P162" s="545"/>
      <c r="Q162" s="545"/>
      <c r="R162" s="545"/>
      <c r="S162" s="545"/>
      <c r="T162" s="545"/>
      <c r="U162"/>
      <c r="V162"/>
      <c r="W162" s="172"/>
      <c r="X162" s="172"/>
      <c r="Y162" s="172"/>
      <c r="Z162" s="172"/>
      <c r="AA162" s="172"/>
      <c r="AB162" s="172"/>
      <c r="AC162" s="172"/>
      <c r="AE162" s="172"/>
      <c r="AF162" s="172"/>
      <c r="AG162" s="189"/>
      <c r="AH162" s="189"/>
    </row>
    <row r="163" spans="1:34" hidden="1" x14ac:dyDescent="0.25">
      <c r="A163"/>
      <c r="B163"/>
      <c r="C163"/>
      <c r="D163"/>
      <c r="E163"/>
      <c r="F163"/>
      <c r="G163"/>
      <c r="H163"/>
      <c r="I163"/>
      <c r="J163"/>
      <c r="K163"/>
      <c r="L163"/>
      <c r="M163" s="566"/>
      <c r="N163" s="567"/>
      <c r="O163" s="545"/>
      <c r="P163" s="545"/>
      <c r="Q163" s="545"/>
      <c r="R163" s="545"/>
      <c r="S163" s="545"/>
      <c r="T163" s="545"/>
      <c r="U163"/>
      <c r="V163"/>
      <c r="W163" s="172"/>
      <c r="X163" s="172"/>
      <c r="Y163" s="172"/>
      <c r="Z163" s="172"/>
      <c r="AA163" s="172"/>
      <c r="AB163" s="172"/>
      <c r="AC163" s="172"/>
      <c r="AE163" s="172"/>
      <c r="AF163" s="172"/>
      <c r="AG163" s="189"/>
      <c r="AH163" s="189"/>
    </row>
    <row r="164" spans="1:34" ht="31.5" hidden="1" customHeight="1" x14ac:dyDescent="0.25">
      <c r="A164"/>
      <c r="B164"/>
      <c r="C164"/>
      <c r="D164"/>
      <c r="E164"/>
      <c r="F164"/>
      <c r="G164"/>
      <c r="H164"/>
      <c r="I164"/>
      <c r="J164"/>
      <c r="K164"/>
      <c r="L164"/>
      <c r="M164" s="218"/>
      <c r="N164" s="280" t="s">
        <v>165</v>
      </c>
      <c r="O164" s="546"/>
      <c r="P164" s="546"/>
      <c r="Q164" s="546"/>
      <c r="R164" s="546"/>
      <c r="S164" s="546"/>
      <c r="T164" s="546"/>
      <c r="U164"/>
      <c r="V164"/>
      <c r="W164" s="172"/>
      <c r="X164" s="172"/>
      <c r="Y164" s="172"/>
      <c r="Z164" s="172"/>
      <c r="AA164" s="172"/>
      <c r="AB164" s="172"/>
      <c r="AC164" s="172"/>
      <c r="AE164" s="172"/>
      <c r="AF164" s="172"/>
      <c r="AG164" s="189"/>
      <c r="AH164" s="189"/>
    </row>
    <row r="165" spans="1:34" hidden="1" x14ac:dyDescent="0.25">
      <c r="A165"/>
      <c r="B165"/>
      <c r="C165"/>
      <c r="D165"/>
      <c r="E165"/>
      <c r="F165"/>
      <c r="G165"/>
      <c r="H165"/>
      <c r="I165"/>
      <c r="J165"/>
      <c r="K165"/>
      <c r="L165"/>
      <c r="M165" s="218"/>
      <c r="N165" s="368" t="s">
        <v>135</v>
      </c>
      <c r="O165" s="283"/>
      <c r="P165" s="283"/>
      <c r="Q165" s="283"/>
      <c r="R165" s="283"/>
      <c r="S165" s="283"/>
      <c r="T165" s="284"/>
      <c r="U165"/>
      <c r="V165"/>
      <c r="W165" s="172"/>
      <c r="X165" s="172"/>
      <c r="Y165" s="172"/>
      <c r="Z165" s="172"/>
      <c r="AA165" s="172"/>
      <c r="AB165" s="172"/>
      <c r="AC165" s="172"/>
      <c r="AE165" s="172"/>
      <c r="AF165" s="172"/>
      <c r="AG165" s="189"/>
      <c r="AH165" s="189"/>
    </row>
    <row r="166" spans="1:34" hidden="1" x14ac:dyDescent="0.25">
      <c r="A166"/>
      <c r="B166"/>
      <c r="C166"/>
      <c r="D166"/>
      <c r="E166"/>
      <c r="F166"/>
      <c r="G166"/>
      <c r="H166"/>
      <c r="I166"/>
      <c r="J166"/>
      <c r="K166"/>
      <c r="L166"/>
      <c r="M166" s="218"/>
      <c r="N166" s="222" t="s">
        <v>264</v>
      </c>
      <c r="O166" s="372">
        <v>126</v>
      </c>
      <c r="P166" s="372">
        <v>806</v>
      </c>
      <c r="Q166" s="372">
        <v>1069</v>
      </c>
      <c r="R166" s="372">
        <v>11024</v>
      </c>
      <c r="S166" s="372">
        <v>880968</v>
      </c>
      <c r="T166" s="372">
        <v>571462</v>
      </c>
      <c r="U166"/>
      <c r="V166"/>
      <c r="W166" s="172"/>
      <c r="X166" s="172"/>
      <c r="Y166" s="172"/>
      <c r="Z166" s="172"/>
      <c r="AA166" s="172"/>
      <c r="AB166" s="172"/>
      <c r="AC166" s="172"/>
      <c r="AE166" s="172"/>
      <c r="AF166" s="172"/>
      <c r="AG166" s="189"/>
      <c r="AH166" s="189"/>
    </row>
    <row r="167" spans="1:34" hidden="1" x14ac:dyDescent="0.25">
      <c r="A167"/>
      <c r="B167"/>
      <c r="C167"/>
      <c r="D167"/>
      <c r="E167"/>
      <c r="F167"/>
      <c r="G167"/>
      <c r="H167"/>
      <c r="I167"/>
      <c r="J167"/>
      <c r="K167"/>
      <c r="L167"/>
      <c r="M167" s="218"/>
      <c r="N167" s="222" t="s">
        <v>269</v>
      </c>
      <c r="O167" s="372">
        <v>24</v>
      </c>
      <c r="P167" s="372">
        <v>169</v>
      </c>
      <c r="Q167" s="372">
        <v>208</v>
      </c>
      <c r="R167" s="372">
        <v>10768</v>
      </c>
      <c r="S167" s="372">
        <v>1742307</v>
      </c>
      <c r="T167" s="372">
        <v>111775</v>
      </c>
      <c r="U167"/>
      <c r="V167"/>
      <c r="W167" s="172"/>
      <c r="X167" s="172"/>
      <c r="Y167" s="172"/>
      <c r="Z167" s="172"/>
      <c r="AA167" s="172"/>
      <c r="AB167" s="172"/>
      <c r="AC167" s="172"/>
      <c r="AE167" s="172"/>
      <c r="AF167" s="172"/>
      <c r="AG167" s="189"/>
      <c r="AH167" s="189"/>
    </row>
    <row r="168" spans="1:34" hidden="1" x14ac:dyDescent="0.25">
      <c r="A168"/>
      <c r="B168"/>
      <c r="C168"/>
      <c r="D168"/>
      <c r="E168"/>
      <c r="F168"/>
      <c r="G168"/>
      <c r="H168"/>
      <c r="I168"/>
      <c r="J168"/>
      <c r="K168"/>
      <c r="L168"/>
      <c r="M168" s="218"/>
      <c r="N168" s="222" t="s">
        <v>44</v>
      </c>
      <c r="O168" s="372">
        <v>62</v>
      </c>
      <c r="P168" s="372">
        <v>298</v>
      </c>
      <c r="Q168" s="372">
        <v>432</v>
      </c>
      <c r="R168" s="372">
        <v>1602</v>
      </c>
      <c r="S168" s="372">
        <v>91507</v>
      </c>
      <c r="T168" s="372">
        <v>26981</v>
      </c>
      <c r="U168"/>
      <c r="V168"/>
      <c r="W168" s="172"/>
      <c r="X168" s="172"/>
      <c r="Y168" s="172"/>
      <c r="Z168" s="172"/>
      <c r="AA168" s="172"/>
      <c r="AB168" s="172"/>
      <c r="AC168" s="172"/>
      <c r="AE168" s="172"/>
      <c r="AF168" s="172"/>
      <c r="AG168" s="189"/>
      <c r="AH168" s="189"/>
    </row>
    <row r="169" spans="1:34" hidden="1" x14ac:dyDescent="0.25">
      <c r="A169"/>
      <c r="B169"/>
      <c r="C169"/>
      <c r="D169"/>
      <c r="E169"/>
      <c r="F169"/>
      <c r="G169"/>
      <c r="H169"/>
      <c r="I169"/>
      <c r="J169"/>
      <c r="K169"/>
      <c r="L169"/>
      <c r="M169" s="218"/>
      <c r="N169" s="222" t="s">
        <v>45</v>
      </c>
      <c r="O169" s="372">
        <v>3502</v>
      </c>
      <c r="P169" s="372">
        <v>3270</v>
      </c>
      <c r="Q169" s="372">
        <v>8127</v>
      </c>
      <c r="R169" s="372">
        <v>15588</v>
      </c>
      <c r="S169" s="372">
        <v>376407</v>
      </c>
      <c r="T169" s="372">
        <v>28544</v>
      </c>
      <c r="U169"/>
      <c r="V169"/>
      <c r="W169" s="172"/>
      <c r="X169" s="172"/>
      <c r="Y169" s="172"/>
      <c r="Z169" s="172"/>
      <c r="AA169" s="172"/>
      <c r="AB169" s="172"/>
      <c r="AC169" s="172"/>
      <c r="AE169" s="172"/>
      <c r="AF169" s="172"/>
      <c r="AG169" s="189"/>
      <c r="AH169" s="189"/>
    </row>
    <row r="170" spans="1:34" hidden="1" x14ac:dyDescent="0.25">
      <c r="A170"/>
      <c r="B170"/>
      <c r="C170"/>
      <c r="D170"/>
      <c r="E170"/>
      <c r="F170"/>
      <c r="G170"/>
      <c r="H170"/>
      <c r="I170"/>
      <c r="J170"/>
      <c r="K170"/>
      <c r="L170"/>
      <c r="M170" s="285"/>
      <c r="N170" s="369" t="s">
        <v>202</v>
      </c>
      <c r="O170" s="359"/>
      <c r="P170" s="359"/>
      <c r="Q170" s="359"/>
      <c r="R170" s="359"/>
      <c r="S170" s="359"/>
      <c r="T170" s="359"/>
      <c r="U170"/>
      <c r="V170"/>
      <c r="W170" s="172"/>
      <c r="X170" s="172"/>
      <c r="Y170" s="172"/>
      <c r="Z170" s="172"/>
      <c r="AA170" s="172"/>
      <c r="AB170" s="172"/>
      <c r="AC170" s="172"/>
      <c r="AE170" s="172"/>
      <c r="AF170" s="172"/>
      <c r="AG170" s="189"/>
      <c r="AH170" s="189"/>
    </row>
    <row r="171" spans="1:34" x14ac:dyDescent="0.25">
      <c r="A171"/>
      <c r="B171"/>
      <c r="C171"/>
      <c r="D171"/>
      <c r="E171"/>
      <c r="F171"/>
      <c r="G171"/>
      <c r="H171"/>
      <c r="I171"/>
      <c r="J171"/>
      <c r="K171"/>
      <c r="L171"/>
      <c r="M171" s="189"/>
      <c r="N171" s="189"/>
      <c r="O171" s="189"/>
      <c r="P171" s="189"/>
      <c r="Q171" s="189"/>
      <c r="R171" s="189"/>
      <c r="S171" s="189"/>
      <c r="T171" s="189"/>
      <c r="U171"/>
      <c r="V171"/>
      <c r="W171" s="172"/>
      <c r="X171" s="172"/>
      <c r="Y171" s="172"/>
      <c r="Z171" s="172"/>
      <c r="AA171" s="172"/>
      <c r="AB171" s="172"/>
      <c r="AC171" s="172"/>
      <c r="AE171" s="172"/>
      <c r="AF171" s="172"/>
      <c r="AG171" s="189"/>
      <c r="AH171" s="189"/>
    </row>
    <row r="172" spans="1:34" x14ac:dyDescent="0.25">
      <c r="A172"/>
      <c r="B172"/>
      <c r="C172"/>
      <c r="D172"/>
      <c r="E172"/>
      <c r="F172"/>
      <c r="G172"/>
      <c r="H172"/>
      <c r="I172"/>
      <c r="J172"/>
      <c r="K172"/>
      <c r="L172"/>
      <c r="M172" s="323" t="s">
        <v>29</v>
      </c>
      <c r="N172" s="286"/>
      <c r="O172" s="287"/>
      <c r="P172" s="287"/>
      <c r="Q172" s="287"/>
      <c r="R172" s="287"/>
      <c r="S172" s="287"/>
      <c r="T172" s="287"/>
      <c r="U172"/>
      <c r="V172"/>
      <c r="W172" s="172"/>
      <c r="X172" s="172"/>
      <c r="Y172" s="172"/>
      <c r="Z172" s="172"/>
      <c r="AA172" s="172"/>
      <c r="AB172" s="172"/>
      <c r="AC172" s="172"/>
      <c r="AE172" s="172"/>
      <c r="AF172" s="172"/>
      <c r="AG172" s="189"/>
      <c r="AH172" s="189"/>
    </row>
    <row r="173" spans="1:34" x14ac:dyDescent="0.25">
      <c r="A173"/>
      <c r="B173"/>
      <c r="C173"/>
      <c r="D173"/>
      <c r="E173"/>
      <c r="F173"/>
      <c r="G173"/>
      <c r="H173"/>
      <c r="I173"/>
      <c r="J173"/>
      <c r="K173"/>
      <c r="L173"/>
      <c r="M173" s="555" t="s">
        <v>136</v>
      </c>
      <c r="N173" s="556"/>
      <c r="O173" s="287"/>
      <c r="P173" s="287"/>
      <c r="Q173" s="287"/>
      <c r="R173" s="287"/>
      <c r="S173" s="287"/>
      <c r="T173" s="287"/>
      <c r="U173"/>
      <c r="V173"/>
      <c r="W173" s="172"/>
      <c r="X173" s="172"/>
      <c r="Y173" s="172"/>
      <c r="Z173" s="172"/>
      <c r="AA173" s="172"/>
      <c r="AB173" s="172"/>
      <c r="AC173" s="172"/>
      <c r="AE173" s="172"/>
      <c r="AF173" s="172"/>
      <c r="AG173" s="189"/>
      <c r="AH173" s="189"/>
    </row>
    <row r="174" spans="1:34" x14ac:dyDescent="0.25">
      <c r="A174"/>
      <c r="B174"/>
      <c r="C174"/>
      <c r="D174"/>
      <c r="E174"/>
      <c r="F174"/>
      <c r="G174"/>
      <c r="H174"/>
      <c r="I174"/>
      <c r="J174"/>
      <c r="K174"/>
      <c r="L174"/>
      <c r="M174" s="557" t="s">
        <v>139</v>
      </c>
      <c r="N174" s="558"/>
      <c r="O174" s="287"/>
      <c r="P174" s="287"/>
      <c r="Q174" s="287"/>
      <c r="R174" s="287"/>
      <c r="S174" s="287"/>
      <c r="T174" s="287"/>
      <c r="U174"/>
      <c r="V174"/>
      <c r="W174" s="172"/>
      <c r="X174" s="172"/>
      <c r="Y174" s="172"/>
      <c r="Z174" s="172"/>
      <c r="AA174" s="172"/>
      <c r="AB174" s="172"/>
      <c r="AC174" s="172"/>
      <c r="AE174" s="172"/>
      <c r="AF174" s="172"/>
      <c r="AG174" s="189"/>
      <c r="AH174" s="189"/>
    </row>
    <row r="175" spans="1:34" ht="12.75" customHeight="1" x14ac:dyDescent="0.25">
      <c r="A175"/>
      <c r="B175"/>
      <c r="C175"/>
      <c r="D175"/>
      <c r="E175"/>
      <c r="F175"/>
      <c r="G175"/>
      <c r="H175"/>
      <c r="I175"/>
      <c r="J175"/>
      <c r="K175"/>
      <c r="L175"/>
      <c r="M175" s="559" t="s">
        <v>29</v>
      </c>
      <c r="N175" s="560"/>
      <c r="O175" s="552" t="s">
        <v>3</v>
      </c>
      <c r="P175" s="552" t="s">
        <v>95</v>
      </c>
      <c r="Q175" s="552" t="s">
        <v>164</v>
      </c>
      <c r="R175" s="552" t="s">
        <v>96</v>
      </c>
      <c r="S175" s="552" t="s">
        <v>97</v>
      </c>
      <c r="T175" s="552" t="s">
        <v>98</v>
      </c>
      <c r="U175"/>
      <c r="V175"/>
      <c r="W175" s="172"/>
      <c r="X175" s="172"/>
      <c r="Y175" s="172"/>
      <c r="Z175" s="172"/>
      <c r="AA175" s="172"/>
      <c r="AB175" s="172"/>
      <c r="AC175" s="172"/>
      <c r="AE175" s="172"/>
      <c r="AF175" s="172"/>
      <c r="AG175" s="189"/>
      <c r="AH175" s="189"/>
    </row>
    <row r="176" spans="1:34" x14ac:dyDescent="0.25">
      <c r="A176"/>
      <c r="B176"/>
      <c r="C176"/>
      <c r="D176"/>
      <c r="E176"/>
      <c r="F176"/>
      <c r="G176"/>
      <c r="H176"/>
      <c r="I176"/>
      <c r="J176"/>
      <c r="K176"/>
      <c r="L176"/>
      <c r="M176" s="549"/>
      <c r="N176" s="561"/>
      <c r="O176" s="552"/>
      <c r="P176" s="552"/>
      <c r="Q176" s="552"/>
      <c r="R176" s="552"/>
      <c r="S176" s="552"/>
      <c r="T176" s="552"/>
      <c r="U176"/>
      <c r="V176"/>
      <c r="W176" s="172"/>
      <c r="X176" s="172"/>
      <c r="Y176" s="172"/>
      <c r="Z176" s="172"/>
      <c r="AA176" s="172"/>
      <c r="AB176" s="172"/>
      <c r="AC176" s="172"/>
      <c r="AE176" s="172"/>
      <c r="AF176" s="172"/>
      <c r="AG176" s="189"/>
      <c r="AH176" s="189"/>
    </row>
    <row r="177" spans="1:34" x14ac:dyDescent="0.25">
      <c r="A177"/>
      <c r="B177"/>
      <c r="C177"/>
      <c r="D177"/>
      <c r="E177"/>
      <c r="F177"/>
      <c r="G177"/>
      <c r="H177"/>
      <c r="I177"/>
      <c r="J177"/>
      <c r="K177"/>
      <c r="L177"/>
      <c r="M177" s="550"/>
      <c r="N177" s="562"/>
      <c r="O177" s="552"/>
      <c r="P177" s="552"/>
      <c r="Q177" s="552"/>
      <c r="R177" s="552"/>
      <c r="S177" s="552"/>
      <c r="T177" s="552"/>
      <c r="U177"/>
      <c r="V177"/>
      <c r="W177" s="172"/>
      <c r="X177" s="172"/>
      <c r="Y177" s="172"/>
      <c r="Z177" s="172"/>
      <c r="AA177" s="172"/>
      <c r="AB177" s="172"/>
      <c r="AC177" s="172"/>
      <c r="AE177" s="172"/>
      <c r="AF177" s="172"/>
      <c r="AG177" s="189"/>
      <c r="AH177" s="189"/>
    </row>
    <row r="178" spans="1:34" ht="31.5" customHeight="1" x14ac:dyDescent="0.25">
      <c r="A178"/>
      <c r="B178"/>
      <c r="C178"/>
      <c r="D178"/>
      <c r="E178"/>
      <c r="F178"/>
      <c r="G178"/>
      <c r="H178"/>
      <c r="I178"/>
      <c r="J178"/>
      <c r="K178"/>
      <c r="L178"/>
      <c r="M178" s="469" t="s">
        <v>165</v>
      </c>
      <c r="N178" s="471"/>
      <c r="O178" s="552"/>
      <c r="P178" s="552"/>
      <c r="Q178" s="552"/>
      <c r="R178" s="552"/>
      <c r="S178" s="552"/>
      <c r="T178" s="552"/>
      <c r="U178"/>
      <c r="V178"/>
      <c r="W178" s="172"/>
      <c r="X178" s="172"/>
      <c r="Y178" s="172"/>
      <c r="Z178" s="172"/>
      <c r="AA178" s="172"/>
      <c r="AB178" s="172"/>
      <c r="AC178" s="172"/>
      <c r="AE178" s="172"/>
      <c r="AF178" s="172"/>
      <c r="AG178" s="189"/>
      <c r="AH178" s="189"/>
    </row>
    <row r="179" spans="1:34" ht="51" customHeight="1" x14ac:dyDescent="0.25">
      <c r="A179"/>
      <c r="B179"/>
      <c r="C179"/>
      <c r="D179"/>
      <c r="E179"/>
      <c r="F179"/>
      <c r="G179"/>
      <c r="H179"/>
      <c r="I179"/>
      <c r="J179"/>
      <c r="K179"/>
      <c r="L179"/>
      <c r="M179" s="469" t="s">
        <v>225</v>
      </c>
      <c r="N179" s="471"/>
      <c r="O179" s="264" t="s">
        <v>144</v>
      </c>
      <c r="P179" s="264" t="s">
        <v>144</v>
      </c>
      <c r="Q179" s="264" t="s">
        <v>144</v>
      </c>
      <c r="R179" s="264" t="s">
        <v>144</v>
      </c>
      <c r="S179" s="264" t="s">
        <v>144</v>
      </c>
      <c r="T179" s="264" t="s">
        <v>144</v>
      </c>
      <c r="U179"/>
      <c r="V179"/>
      <c r="W179" s="172"/>
      <c r="X179" s="172"/>
      <c r="Y179" s="172"/>
      <c r="Z179" s="172"/>
      <c r="AA179" s="172"/>
      <c r="AB179" s="172"/>
      <c r="AC179" s="172"/>
      <c r="AE179" s="172"/>
      <c r="AF179" s="172"/>
      <c r="AG179" s="189"/>
      <c r="AH179" s="189"/>
    </row>
    <row r="180" spans="1:34" x14ac:dyDescent="0.25">
      <c r="A180"/>
      <c r="B180"/>
      <c r="C180"/>
      <c r="D180"/>
      <c r="E180"/>
      <c r="F180"/>
      <c r="G180"/>
      <c r="H180"/>
      <c r="I180"/>
      <c r="J180"/>
      <c r="K180"/>
      <c r="L180"/>
      <c r="M180" s="384" t="s">
        <v>270</v>
      </c>
      <c r="N180" s="156"/>
      <c r="O180" s="387">
        <f>O146-O152</f>
        <v>0</v>
      </c>
      <c r="P180" s="387">
        <f t="shared" ref="P180:T180" si="16">P146-P152</f>
        <v>0</v>
      </c>
      <c r="Q180" s="387">
        <f t="shared" si="16"/>
        <v>0</v>
      </c>
      <c r="R180" s="387">
        <f t="shared" si="16"/>
        <v>0</v>
      </c>
      <c r="S180" s="387">
        <f t="shared" si="16"/>
        <v>0</v>
      </c>
      <c r="T180" s="387">
        <f t="shared" si="16"/>
        <v>0</v>
      </c>
      <c r="U180"/>
      <c r="V180"/>
      <c r="W180" s="172"/>
      <c r="X180" s="172"/>
      <c r="Y180" s="172"/>
      <c r="Z180" s="172"/>
      <c r="AA180" s="172"/>
      <c r="AB180" s="172"/>
      <c r="AC180" s="172"/>
      <c r="AE180" s="172"/>
      <c r="AF180" s="172"/>
      <c r="AG180" s="189"/>
      <c r="AH180" s="189"/>
    </row>
    <row r="181" spans="1:34" x14ac:dyDescent="0.25">
      <c r="A181"/>
      <c r="B181"/>
      <c r="C181"/>
      <c r="D181"/>
      <c r="E181"/>
      <c r="F181"/>
      <c r="G181"/>
      <c r="H181"/>
      <c r="I181"/>
      <c r="J181"/>
      <c r="K181"/>
      <c r="L181"/>
      <c r="M181" s="384" t="s">
        <v>271</v>
      </c>
      <c r="N181" s="156"/>
      <c r="O181" s="387">
        <f t="shared" ref="O181:T181" si="17">O147-O153</f>
        <v>0</v>
      </c>
      <c r="P181" s="387">
        <f t="shared" si="17"/>
        <v>0</v>
      </c>
      <c r="Q181" s="387">
        <f t="shared" si="17"/>
        <v>0</v>
      </c>
      <c r="R181" s="387">
        <f t="shared" si="17"/>
        <v>0</v>
      </c>
      <c r="S181" s="387">
        <f t="shared" si="17"/>
        <v>0</v>
      </c>
      <c r="T181" s="387">
        <f t="shared" si="17"/>
        <v>0</v>
      </c>
      <c r="U181"/>
      <c r="V181"/>
      <c r="W181" s="172"/>
      <c r="X181" s="172"/>
      <c r="Y181" s="172"/>
      <c r="Z181" s="172"/>
      <c r="AA181" s="172"/>
      <c r="AB181" s="172"/>
      <c r="AC181" s="172"/>
      <c r="AE181" s="172"/>
      <c r="AF181" s="172"/>
      <c r="AG181" s="189"/>
      <c r="AH181" s="189"/>
    </row>
    <row r="182" spans="1:34" x14ac:dyDescent="0.25">
      <c r="A182"/>
      <c r="B182"/>
      <c r="C182"/>
      <c r="D182"/>
      <c r="E182"/>
      <c r="F182"/>
      <c r="G182"/>
      <c r="H182"/>
      <c r="I182"/>
      <c r="J182"/>
      <c r="K182"/>
      <c r="L182"/>
      <c r="M182" s="384" t="s">
        <v>226</v>
      </c>
      <c r="N182" s="156"/>
      <c r="O182" s="387">
        <f t="shared" ref="O182:T182" si="18">O148-O154</f>
        <v>0</v>
      </c>
      <c r="P182" s="387">
        <f t="shared" si="18"/>
        <v>0</v>
      </c>
      <c r="Q182" s="387">
        <f t="shared" si="18"/>
        <v>0</v>
      </c>
      <c r="R182" s="387">
        <f t="shared" si="18"/>
        <v>0</v>
      </c>
      <c r="S182" s="387">
        <f t="shared" si="18"/>
        <v>0</v>
      </c>
      <c r="T182" s="387">
        <f t="shared" si="18"/>
        <v>0</v>
      </c>
      <c r="U182"/>
      <c r="V182"/>
      <c r="W182" s="172"/>
      <c r="X182" s="172"/>
      <c r="Y182" s="172"/>
      <c r="Z182" s="172"/>
      <c r="AA182" s="172"/>
      <c r="AB182" s="172"/>
      <c r="AC182" s="172"/>
      <c r="AE182" s="172"/>
      <c r="AF182" s="172"/>
      <c r="AG182" s="189"/>
      <c r="AH182" s="189"/>
    </row>
    <row r="183" spans="1:34" x14ac:dyDescent="0.25">
      <c r="A183"/>
      <c r="B183"/>
      <c r="C183"/>
      <c r="D183"/>
      <c r="E183"/>
      <c r="F183"/>
      <c r="G183"/>
      <c r="H183"/>
      <c r="I183"/>
      <c r="J183"/>
      <c r="K183"/>
      <c r="L183"/>
      <c r="M183" s="385" t="s">
        <v>227</v>
      </c>
      <c r="N183" s="390"/>
      <c r="O183" s="387">
        <f t="shared" ref="O183:T183" si="19">O149-O155</f>
        <v>0</v>
      </c>
      <c r="P183" s="387">
        <f t="shared" si="19"/>
        <v>0</v>
      </c>
      <c r="Q183" s="387">
        <f t="shared" si="19"/>
        <v>0</v>
      </c>
      <c r="R183" s="387">
        <f t="shared" si="19"/>
        <v>0</v>
      </c>
      <c r="S183" s="387">
        <f t="shared" si="19"/>
        <v>0</v>
      </c>
      <c r="T183" s="387">
        <f t="shared" si="19"/>
        <v>0</v>
      </c>
      <c r="U183"/>
      <c r="V183"/>
      <c r="W183" s="172"/>
      <c r="X183" s="172"/>
      <c r="Y183" s="172"/>
      <c r="Z183" s="172"/>
      <c r="AA183" s="172"/>
      <c r="AB183" s="172"/>
      <c r="AC183" s="172"/>
      <c r="AE183" s="172"/>
      <c r="AF183" s="172"/>
      <c r="AG183" s="189"/>
      <c r="AH183" s="189"/>
    </row>
    <row r="184" spans="1:34" x14ac:dyDescent="0.25">
      <c r="A184"/>
      <c r="B184"/>
      <c r="C184"/>
      <c r="D184"/>
      <c r="E184"/>
      <c r="F184"/>
      <c r="G184"/>
      <c r="H184"/>
      <c r="I184"/>
      <c r="J184"/>
      <c r="K184"/>
      <c r="L184"/>
      <c r="M184" s="468" t="s">
        <v>202</v>
      </c>
      <c r="N184" s="468"/>
      <c r="O184" s="326"/>
      <c r="P184" s="326"/>
      <c r="Q184" s="326"/>
      <c r="R184" s="326"/>
      <c r="S184" s="326"/>
      <c r="T184" s="326"/>
      <c r="U184"/>
      <c r="V184"/>
      <c r="W184" s="172"/>
      <c r="X184" s="172"/>
      <c r="Y184" s="172"/>
      <c r="Z184" s="172"/>
      <c r="AA184" s="172"/>
      <c r="AB184" s="172"/>
      <c r="AC184" s="172"/>
      <c r="AE184" s="172"/>
      <c r="AF184" s="172"/>
      <c r="AG184" s="189"/>
      <c r="AH184" s="189"/>
    </row>
    <row r="185" spans="1:34" x14ac:dyDescent="0.25">
      <c r="A185"/>
      <c r="B185"/>
      <c r="C185"/>
      <c r="D185"/>
      <c r="E185"/>
      <c r="F185"/>
      <c r="G185"/>
      <c r="H185"/>
      <c r="I185"/>
      <c r="J185"/>
      <c r="K185"/>
      <c r="L185"/>
      <c r="M185" s="288" t="s">
        <v>166</v>
      </c>
      <c r="N185" s="289"/>
      <c r="O185" s="290">
        <v>10</v>
      </c>
      <c r="P185" s="290">
        <v>10</v>
      </c>
      <c r="Q185" s="290">
        <v>10</v>
      </c>
      <c r="R185" s="290">
        <v>100</v>
      </c>
      <c r="S185" s="290">
        <v>1000</v>
      </c>
      <c r="T185" s="290">
        <v>100</v>
      </c>
      <c r="U185"/>
      <c r="V185"/>
      <c r="W185" s="172"/>
      <c r="X185" s="172"/>
      <c r="Y185" s="172"/>
      <c r="Z185" s="172"/>
      <c r="AA185" s="172"/>
      <c r="AB185" s="172"/>
      <c r="AC185" s="172"/>
      <c r="AE185" s="172"/>
      <c r="AF185" s="172"/>
      <c r="AG185" s="189"/>
      <c r="AH185" s="189"/>
    </row>
    <row r="186" spans="1:34" x14ac:dyDescent="0.25">
      <c r="A186"/>
      <c r="B186"/>
      <c r="C186"/>
      <c r="D186"/>
      <c r="E186"/>
      <c r="F186"/>
      <c r="G186"/>
      <c r="H186"/>
      <c r="I186"/>
      <c r="J186"/>
      <c r="K186"/>
      <c r="L186"/>
      <c r="M186" s="288"/>
      <c r="N186" s="553" t="s">
        <v>167</v>
      </c>
      <c r="O186" s="554"/>
      <c r="P186" s="554"/>
      <c r="Q186" s="554"/>
      <c r="R186" s="290"/>
      <c r="S186" s="290"/>
      <c r="T186" s="290"/>
      <c r="U186"/>
      <c r="V186"/>
      <c r="W186" s="172"/>
      <c r="X186" s="172"/>
      <c r="Y186" s="172"/>
      <c r="Z186" s="172"/>
      <c r="AA186" s="172"/>
      <c r="AB186" s="172"/>
      <c r="AC186" s="172"/>
      <c r="AE186" s="172"/>
      <c r="AF186" s="172"/>
      <c r="AG186" s="189"/>
      <c r="AH186" s="189"/>
    </row>
    <row r="187" spans="1:34" x14ac:dyDescent="0.25">
      <c r="A187"/>
      <c r="B187"/>
      <c r="C187"/>
      <c r="D187"/>
      <c r="E187"/>
      <c r="F187"/>
      <c r="G187"/>
      <c r="H187"/>
      <c r="I187"/>
      <c r="J187"/>
      <c r="K187"/>
      <c r="L187"/>
      <c r="M187" s="291" t="s">
        <v>228</v>
      </c>
      <c r="N187" s="292"/>
      <c r="O187" s="293"/>
      <c r="P187" s="293"/>
      <c r="Q187" s="293"/>
      <c r="R187" s="293"/>
      <c r="S187" s="293"/>
      <c r="T187" s="293"/>
      <c r="U187"/>
      <c r="V187"/>
      <c r="W187" s="172"/>
      <c r="X187" s="172"/>
      <c r="Y187" s="172"/>
      <c r="Z187" s="172"/>
      <c r="AA187" s="172"/>
      <c r="AB187" s="172"/>
      <c r="AC187" s="172"/>
      <c r="AE187" s="172"/>
      <c r="AF187" s="172"/>
      <c r="AG187" s="189"/>
      <c r="AH187" s="189"/>
    </row>
    <row r="188" spans="1:34" x14ac:dyDescent="0.25">
      <c r="A188"/>
      <c r="B188"/>
      <c r="C188"/>
      <c r="D188"/>
      <c r="E188"/>
      <c r="F188"/>
      <c r="G188"/>
      <c r="H188"/>
      <c r="I188"/>
      <c r="J188"/>
      <c r="K188"/>
      <c r="L188"/>
      <c r="M188" s="253"/>
      <c r="N188" s="253"/>
      <c r="O188" s="253"/>
      <c r="P188" s="253"/>
      <c r="Q188" s="253"/>
      <c r="R188" s="253"/>
      <c r="S188" s="253"/>
      <c r="T188" s="253"/>
      <c r="U188"/>
      <c r="V188"/>
      <c r="W188" s="172"/>
      <c r="X188" s="172"/>
      <c r="Y188" s="172"/>
      <c r="Z188" s="172"/>
      <c r="AA188" s="172"/>
      <c r="AB188" s="172"/>
      <c r="AC188" s="172"/>
      <c r="AE188" s="172"/>
      <c r="AF188" s="172"/>
      <c r="AG188" s="189"/>
      <c r="AH188" s="189"/>
    </row>
    <row r="189" spans="1:34" x14ac:dyDescent="0.25">
      <c r="A189"/>
      <c r="B189"/>
      <c r="C189"/>
      <c r="D189"/>
      <c r="E189"/>
      <c r="F189"/>
      <c r="G189"/>
      <c r="H189"/>
      <c r="I189"/>
      <c r="J189"/>
      <c r="K189"/>
      <c r="L189"/>
      <c r="M189" s="285"/>
      <c r="N189" s="286"/>
      <c r="O189" s="297"/>
      <c r="P189" s="297"/>
      <c r="Q189" s="297"/>
      <c r="R189" s="297"/>
      <c r="S189" s="297"/>
      <c r="T189" s="297"/>
      <c r="U189"/>
      <c r="V189"/>
      <c r="W189" s="172"/>
      <c r="X189" s="172"/>
      <c r="Y189" s="172"/>
      <c r="Z189" s="172"/>
      <c r="AA189" s="172"/>
      <c r="AB189" s="172"/>
      <c r="AC189" s="172"/>
      <c r="AE189" s="172"/>
      <c r="AF189" s="172"/>
      <c r="AG189" s="189"/>
      <c r="AH189" s="189"/>
    </row>
    <row r="190" spans="1:34" x14ac:dyDescent="0.25">
      <c r="A190"/>
      <c r="B190"/>
      <c r="C190"/>
      <c r="D190"/>
      <c r="E190"/>
      <c r="F190"/>
      <c r="G190"/>
      <c r="H190"/>
      <c r="I190"/>
      <c r="J190"/>
      <c r="K190"/>
      <c r="L190"/>
      <c r="M190" s="555" t="s">
        <v>137</v>
      </c>
      <c r="N190" s="556"/>
      <c r="O190" s="253"/>
      <c r="P190" s="253"/>
      <c r="Q190" s="253"/>
      <c r="R190" s="253"/>
      <c r="S190" s="253"/>
      <c r="T190" s="253"/>
      <c r="U190"/>
      <c r="V190"/>
      <c r="W190" s="172"/>
      <c r="X190" s="172"/>
      <c r="Y190" s="172"/>
      <c r="Z190" s="172"/>
      <c r="AA190" s="172"/>
      <c r="AB190" s="172"/>
      <c r="AC190" s="172"/>
      <c r="AE190" s="172"/>
      <c r="AF190" s="172"/>
      <c r="AG190" s="189"/>
      <c r="AH190" s="189"/>
    </row>
    <row r="191" spans="1:34" ht="31.5" customHeight="1" x14ac:dyDescent="0.25">
      <c r="A191"/>
      <c r="B191"/>
      <c r="C191"/>
      <c r="D191"/>
      <c r="E191"/>
      <c r="F191"/>
      <c r="G191"/>
      <c r="H191"/>
      <c r="I191"/>
      <c r="J191"/>
      <c r="K191"/>
      <c r="L191"/>
      <c r="M191" s="572" t="s">
        <v>140</v>
      </c>
      <c r="N191" s="573"/>
      <c r="O191" s="294"/>
      <c r="P191" s="277"/>
      <c r="Q191" s="189"/>
      <c r="R191" s="295"/>
      <c r="S191" s="296"/>
      <c r="T191" s="296"/>
      <c r="U191"/>
      <c r="V191"/>
      <c r="W191" s="172"/>
      <c r="X191" s="172"/>
      <c r="Y191" s="172"/>
      <c r="Z191" s="172"/>
      <c r="AA191" s="172"/>
      <c r="AB191" s="172"/>
      <c r="AC191" s="172"/>
      <c r="AE191" s="172"/>
      <c r="AF191" s="172"/>
      <c r="AG191" s="189"/>
      <c r="AH191" s="189"/>
    </row>
    <row r="192" spans="1:34" ht="12.75" customHeight="1" x14ac:dyDescent="0.25">
      <c r="A192"/>
      <c r="B192"/>
      <c r="C192"/>
      <c r="D192"/>
      <c r="E192"/>
      <c r="F192"/>
      <c r="G192"/>
      <c r="H192"/>
      <c r="I192"/>
      <c r="J192"/>
      <c r="K192"/>
      <c r="L192"/>
      <c r="M192" s="559" t="s">
        <v>163</v>
      </c>
      <c r="N192" s="560"/>
      <c r="O192" s="544" t="s">
        <v>3</v>
      </c>
      <c r="P192" s="544" t="s">
        <v>95</v>
      </c>
      <c r="Q192" s="544" t="s">
        <v>164</v>
      </c>
      <c r="R192" s="544" t="s">
        <v>96</v>
      </c>
      <c r="S192" s="544" t="s">
        <v>97</v>
      </c>
      <c r="T192" s="544" t="s">
        <v>98</v>
      </c>
      <c r="U192"/>
      <c r="V192"/>
      <c r="W192" s="172"/>
      <c r="X192" s="172"/>
      <c r="Y192" s="172"/>
      <c r="Z192" s="172"/>
      <c r="AA192" s="172"/>
      <c r="AB192" s="172"/>
      <c r="AC192" s="172"/>
      <c r="AE192" s="172"/>
      <c r="AF192" s="172"/>
      <c r="AG192" s="189"/>
      <c r="AH192" s="189"/>
    </row>
    <row r="193" spans="1:34" x14ac:dyDescent="0.25">
      <c r="A193"/>
      <c r="B193"/>
      <c r="C193"/>
      <c r="D193"/>
      <c r="E193"/>
      <c r="F193"/>
      <c r="G193"/>
      <c r="H193"/>
      <c r="I193"/>
      <c r="J193"/>
      <c r="K193"/>
      <c r="L193"/>
      <c r="M193" s="549"/>
      <c r="N193" s="561"/>
      <c r="O193" s="545"/>
      <c r="P193" s="545"/>
      <c r="Q193" s="545"/>
      <c r="R193" s="545"/>
      <c r="S193" s="545"/>
      <c r="T193" s="545"/>
      <c r="U193"/>
      <c r="V193"/>
      <c r="W193" s="172"/>
      <c r="X193" s="172"/>
      <c r="Y193" s="172"/>
      <c r="Z193" s="172"/>
      <c r="AA193" s="172"/>
      <c r="AB193" s="172"/>
      <c r="AC193" s="172"/>
      <c r="AE193" s="172"/>
      <c r="AF193" s="172"/>
      <c r="AG193" s="189"/>
      <c r="AH193" s="189"/>
    </row>
    <row r="194" spans="1:34" x14ac:dyDescent="0.25">
      <c r="A194"/>
      <c r="B194"/>
      <c r="C194"/>
      <c r="D194"/>
      <c r="E194"/>
      <c r="F194"/>
      <c r="G194"/>
      <c r="H194"/>
      <c r="I194"/>
      <c r="J194"/>
      <c r="K194"/>
      <c r="L194"/>
      <c r="M194" s="550"/>
      <c r="N194" s="562"/>
      <c r="O194" s="545"/>
      <c r="P194" s="545"/>
      <c r="Q194" s="545"/>
      <c r="R194" s="545"/>
      <c r="S194" s="545"/>
      <c r="T194" s="545"/>
      <c r="U194"/>
      <c r="V194"/>
      <c r="W194" s="172"/>
      <c r="X194" s="172"/>
      <c r="Y194" s="172"/>
      <c r="Z194" s="172"/>
      <c r="AA194" s="172"/>
      <c r="AB194" s="172"/>
      <c r="AC194" s="172"/>
      <c r="AE194" s="172"/>
      <c r="AF194" s="172"/>
      <c r="AG194" s="189"/>
      <c r="AH194" s="189"/>
    </row>
    <row r="195" spans="1:34" ht="27.75" customHeight="1" x14ac:dyDescent="0.25">
      <c r="A195"/>
      <c r="B195"/>
      <c r="C195"/>
      <c r="D195"/>
      <c r="E195"/>
      <c r="F195"/>
      <c r="G195"/>
      <c r="H195"/>
      <c r="I195"/>
      <c r="J195"/>
      <c r="K195"/>
      <c r="L195"/>
      <c r="M195" s="469" t="s">
        <v>165</v>
      </c>
      <c r="N195" s="471"/>
      <c r="O195" s="546"/>
      <c r="P195" s="546"/>
      <c r="Q195" s="546"/>
      <c r="R195" s="546"/>
      <c r="S195" s="546"/>
      <c r="T195" s="546"/>
      <c r="U195"/>
      <c r="V195"/>
      <c r="W195" s="172"/>
      <c r="X195" s="172"/>
      <c r="Y195" s="172"/>
      <c r="Z195" s="172"/>
      <c r="AA195" s="172"/>
      <c r="AB195" s="172"/>
      <c r="AC195" s="172"/>
      <c r="AE195" s="172"/>
      <c r="AF195" s="172"/>
      <c r="AG195" s="189"/>
      <c r="AH195" s="189"/>
    </row>
    <row r="196" spans="1:34" x14ac:dyDescent="0.25">
      <c r="A196"/>
      <c r="B196"/>
      <c r="C196"/>
      <c r="D196"/>
      <c r="E196"/>
      <c r="F196"/>
      <c r="G196"/>
      <c r="H196"/>
      <c r="I196"/>
      <c r="J196"/>
      <c r="K196"/>
      <c r="L196"/>
      <c r="M196" s="298" t="s">
        <v>229</v>
      </c>
      <c r="N196" s="353"/>
      <c r="O196" s="264" t="s">
        <v>168</v>
      </c>
      <c r="P196" s="264" t="s">
        <v>168</v>
      </c>
      <c r="Q196" s="264" t="s">
        <v>168</v>
      </c>
      <c r="R196" s="264" t="s">
        <v>168</v>
      </c>
      <c r="S196" s="264" t="s">
        <v>168</v>
      </c>
      <c r="T196" s="264" t="s">
        <v>168</v>
      </c>
      <c r="U196"/>
      <c r="V196"/>
      <c r="W196" s="172"/>
      <c r="X196" s="172"/>
      <c r="Y196" s="172"/>
      <c r="Z196" s="172"/>
      <c r="AA196" s="172"/>
      <c r="AB196" s="172"/>
      <c r="AC196" s="172"/>
      <c r="AE196" s="172"/>
      <c r="AF196" s="172"/>
      <c r="AG196" s="189"/>
      <c r="AH196" s="189"/>
    </row>
    <row r="197" spans="1:34" ht="24.75" customHeight="1" x14ac:dyDescent="0.25">
      <c r="A197"/>
      <c r="B197"/>
      <c r="C197"/>
      <c r="D197"/>
      <c r="E197"/>
      <c r="F197"/>
      <c r="G197"/>
      <c r="H197"/>
      <c r="I197"/>
      <c r="J197"/>
      <c r="K197"/>
      <c r="L197"/>
      <c r="M197" s="475" t="s">
        <v>272</v>
      </c>
      <c r="N197" s="476"/>
      <c r="O197" s="326">
        <f>(O146/O166)*100</f>
        <v>0</v>
      </c>
      <c r="P197" s="326">
        <f t="shared" ref="P197:T197" si="20">(P146/P166)*100</f>
        <v>0</v>
      </c>
      <c r="Q197" s="326">
        <f t="shared" si="20"/>
        <v>0</v>
      </c>
      <c r="R197" s="326">
        <f t="shared" si="20"/>
        <v>0</v>
      </c>
      <c r="S197" s="326">
        <f t="shared" si="20"/>
        <v>0</v>
      </c>
      <c r="T197" s="326">
        <f t="shared" si="20"/>
        <v>0</v>
      </c>
      <c r="U197"/>
      <c r="V197"/>
      <c r="W197" s="172"/>
      <c r="X197" s="172"/>
      <c r="Y197" s="172"/>
      <c r="Z197" s="172"/>
      <c r="AA197" s="172"/>
      <c r="AB197" s="172"/>
      <c r="AC197" s="172"/>
      <c r="AE197" s="172"/>
      <c r="AF197" s="172"/>
      <c r="AG197" s="189"/>
      <c r="AH197" s="189"/>
    </row>
    <row r="198" spans="1:34" x14ac:dyDescent="0.25">
      <c r="A198"/>
      <c r="B198"/>
      <c r="C198"/>
      <c r="D198"/>
      <c r="E198"/>
      <c r="F198"/>
      <c r="G198"/>
      <c r="H198"/>
      <c r="I198"/>
      <c r="J198"/>
      <c r="K198"/>
      <c r="L198"/>
      <c r="M198" s="386" t="s">
        <v>273</v>
      </c>
      <c r="N198" s="353"/>
      <c r="O198" s="326">
        <f t="shared" ref="O198:T198" si="21">(O147/O167)*100</f>
        <v>0</v>
      </c>
      <c r="P198" s="326">
        <f t="shared" si="21"/>
        <v>0</v>
      </c>
      <c r="Q198" s="326">
        <f t="shared" si="21"/>
        <v>0</v>
      </c>
      <c r="R198" s="326">
        <f t="shared" si="21"/>
        <v>0</v>
      </c>
      <c r="S198" s="326">
        <f t="shared" si="21"/>
        <v>0</v>
      </c>
      <c r="T198" s="326">
        <f t="shared" si="21"/>
        <v>0</v>
      </c>
      <c r="U198"/>
      <c r="V198"/>
      <c r="W198" s="172"/>
      <c r="X198" s="172"/>
      <c r="Y198" s="172"/>
      <c r="Z198" s="172"/>
      <c r="AA198" s="172"/>
      <c r="AB198" s="172"/>
      <c r="AC198" s="172"/>
      <c r="AE198" s="172"/>
      <c r="AF198" s="172"/>
      <c r="AG198" s="189"/>
      <c r="AH198" s="189"/>
    </row>
    <row r="199" spans="1:34" x14ac:dyDescent="0.25">
      <c r="A199"/>
      <c r="B199"/>
      <c r="C199"/>
      <c r="D199"/>
      <c r="E199"/>
      <c r="F199"/>
      <c r="G199"/>
      <c r="H199"/>
      <c r="I199"/>
      <c r="J199"/>
      <c r="K199"/>
      <c r="L199"/>
      <c r="M199" s="384" t="s">
        <v>230</v>
      </c>
      <c r="N199" s="156"/>
      <c r="O199" s="326">
        <f t="shared" ref="O199:T199" si="22">(O148/O168)*100</f>
        <v>0</v>
      </c>
      <c r="P199" s="326">
        <f t="shared" si="22"/>
        <v>0</v>
      </c>
      <c r="Q199" s="326">
        <f t="shared" si="22"/>
        <v>0</v>
      </c>
      <c r="R199" s="326">
        <f t="shared" si="22"/>
        <v>0</v>
      </c>
      <c r="S199" s="326">
        <f t="shared" si="22"/>
        <v>0</v>
      </c>
      <c r="T199" s="326">
        <f t="shared" si="22"/>
        <v>0</v>
      </c>
      <c r="U199"/>
      <c r="V199"/>
      <c r="W199" s="172"/>
      <c r="X199" s="172"/>
      <c r="Y199" s="172"/>
      <c r="Z199" s="172"/>
      <c r="AA199" s="172"/>
      <c r="AB199" s="172"/>
      <c r="AC199" s="172"/>
      <c r="AE199" s="172"/>
      <c r="AF199" s="172"/>
      <c r="AG199" s="189"/>
      <c r="AH199" s="189"/>
    </row>
    <row r="200" spans="1:34" x14ac:dyDescent="0.25">
      <c r="A200"/>
      <c r="B200"/>
      <c r="C200"/>
      <c r="D200"/>
      <c r="E200"/>
      <c r="F200"/>
      <c r="G200"/>
      <c r="H200"/>
      <c r="I200"/>
      <c r="J200"/>
      <c r="K200"/>
      <c r="L200"/>
      <c r="M200" s="384" t="s">
        <v>231</v>
      </c>
      <c r="N200" s="156"/>
      <c r="O200" s="326">
        <f t="shared" ref="O200:T200" si="23">(O149/O169)*100</f>
        <v>0</v>
      </c>
      <c r="P200" s="326">
        <f t="shared" si="23"/>
        <v>0</v>
      </c>
      <c r="Q200" s="326">
        <f t="shared" si="23"/>
        <v>0</v>
      </c>
      <c r="R200" s="326">
        <f t="shared" si="23"/>
        <v>0</v>
      </c>
      <c r="S200" s="326">
        <f t="shared" si="23"/>
        <v>0</v>
      </c>
      <c r="T200" s="326">
        <f t="shared" si="23"/>
        <v>0</v>
      </c>
      <c r="U200"/>
      <c r="V200"/>
      <c r="W200" s="172"/>
      <c r="X200" s="172"/>
      <c r="Y200" s="172"/>
      <c r="Z200" s="172"/>
      <c r="AA200" s="172"/>
      <c r="AB200" s="172"/>
      <c r="AC200" s="172"/>
      <c r="AE200" s="172"/>
      <c r="AF200" s="172"/>
      <c r="AG200" s="189"/>
      <c r="AH200" s="189"/>
    </row>
    <row r="201" spans="1:34" x14ac:dyDescent="0.25">
      <c r="A201"/>
      <c r="B201"/>
      <c r="C201"/>
      <c r="D201"/>
      <c r="E201"/>
      <c r="F201"/>
      <c r="G201"/>
      <c r="H201"/>
      <c r="I201"/>
      <c r="J201"/>
      <c r="K201"/>
      <c r="L201"/>
      <c r="M201" s="468" t="s">
        <v>202</v>
      </c>
      <c r="N201" s="468"/>
      <c r="O201" s="326"/>
      <c r="P201" s="326"/>
      <c r="Q201" s="326"/>
      <c r="R201" s="326"/>
      <c r="S201" s="326"/>
      <c r="T201" s="326"/>
      <c r="U201"/>
      <c r="V201"/>
      <c r="W201" s="172"/>
      <c r="X201" s="172"/>
      <c r="Y201" s="172"/>
      <c r="Z201" s="172"/>
      <c r="AA201" s="172"/>
      <c r="AB201" s="172"/>
      <c r="AC201" s="172"/>
      <c r="AE201" s="172"/>
      <c r="AF201" s="172"/>
      <c r="AG201" s="189"/>
      <c r="AH201" s="189"/>
    </row>
    <row r="202" spans="1:34" x14ac:dyDescent="0.25">
      <c r="A202"/>
      <c r="B202"/>
      <c r="C202"/>
      <c r="D202"/>
      <c r="E202"/>
      <c r="F202"/>
      <c r="G202"/>
      <c r="H202"/>
      <c r="I202"/>
      <c r="J202"/>
      <c r="K202"/>
      <c r="L202"/>
      <c r="M202" s="291" t="s">
        <v>232</v>
      </c>
      <c r="N202" s="286"/>
      <c r="O202" s="297"/>
      <c r="P202" s="297"/>
      <c r="Q202" s="297"/>
      <c r="R202" s="297"/>
      <c r="S202" s="297"/>
      <c r="T202" s="297"/>
      <c r="U202"/>
      <c r="V202"/>
      <c r="W202" s="172"/>
      <c r="X202" s="172"/>
      <c r="Y202" s="172"/>
      <c r="Z202" s="172"/>
      <c r="AA202" s="172"/>
      <c r="AB202" s="172"/>
      <c r="AC202" s="172"/>
      <c r="AE202" s="172"/>
      <c r="AF202" s="172"/>
      <c r="AG202" s="189"/>
      <c r="AH202" s="189"/>
    </row>
    <row r="203" spans="1:34" x14ac:dyDescent="0.25">
      <c r="A203"/>
      <c r="B203"/>
      <c r="C203"/>
      <c r="D203"/>
      <c r="E203"/>
      <c r="F203"/>
      <c r="G203"/>
      <c r="H203"/>
      <c r="I203"/>
      <c r="J203"/>
      <c r="K203"/>
      <c r="L203"/>
      <c r="M203" s="285"/>
      <c r="N203" s="286"/>
      <c r="O203" s="297"/>
      <c r="P203" s="297"/>
      <c r="Q203" s="297"/>
      <c r="R203" s="297"/>
      <c r="S203" s="297"/>
      <c r="T203" s="297"/>
      <c r="U203"/>
      <c r="V203"/>
      <c r="W203" s="172"/>
      <c r="X203" s="172"/>
      <c r="Y203" s="172"/>
      <c r="Z203" s="172"/>
      <c r="AA203" s="172"/>
      <c r="AB203" s="172"/>
      <c r="AC203" s="172"/>
      <c r="AE203" s="172"/>
      <c r="AF203" s="172"/>
      <c r="AG203" s="189"/>
      <c r="AH203" s="189"/>
    </row>
    <row r="204" spans="1:34" x14ac:dyDescent="0.25">
      <c r="A204"/>
      <c r="B204"/>
      <c r="C204"/>
      <c r="D204"/>
      <c r="E204"/>
      <c r="F204"/>
      <c r="G204"/>
      <c r="H204"/>
      <c r="I204"/>
      <c r="J204"/>
      <c r="K204"/>
      <c r="L204"/>
      <c r="M204" s="253"/>
      <c r="N204" s="253"/>
      <c r="O204" s="253"/>
      <c r="P204" s="253"/>
      <c r="Q204" s="253"/>
      <c r="R204" s="253"/>
      <c r="S204" s="253"/>
      <c r="T204" s="253"/>
      <c r="U204"/>
      <c r="V204"/>
      <c r="W204" s="172"/>
      <c r="X204" s="172"/>
      <c r="Y204" s="172"/>
      <c r="Z204" s="172"/>
      <c r="AA204" s="172"/>
      <c r="AB204" s="172"/>
      <c r="AC204" s="172"/>
      <c r="AE204" s="172"/>
      <c r="AF204" s="172"/>
      <c r="AG204" s="189"/>
      <c r="AH204" s="189"/>
    </row>
    <row r="205" spans="1:34" hidden="1" x14ac:dyDescent="0.25">
      <c r="A205"/>
      <c r="B205"/>
      <c r="C205"/>
      <c r="D205"/>
      <c r="E205"/>
      <c r="F205"/>
      <c r="G205"/>
      <c r="H205"/>
      <c r="I205"/>
      <c r="J205"/>
      <c r="K205"/>
      <c r="L205"/>
      <c r="M205" s="298" t="s">
        <v>46</v>
      </c>
      <c r="N205" s="305"/>
      <c r="O205" s="305"/>
      <c r="P205" s="306"/>
      <c r="Q205" s="574" t="s">
        <v>83</v>
      </c>
      <c r="R205" s="575"/>
      <c r="S205" s="575" t="s">
        <v>84</v>
      </c>
      <c r="T205" s="576"/>
      <c r="U205"/>
      <c r="V205"/>
      <c r="W205" s="172"/>
      <c r="X205" s="172"/>
      <c r="Y205" s="172"/>
      <c r="Z205" s="172"/>
      <c r="AA205" s="172"/>
      <c r="AB205" s="172"/>
      <c r="AC205" s="172"/>
      <c r="AE205" s="172"/>
      <c r="AF205" s="172"/>
      <c r="AG205" s="189"/>
      <c r="AH205" s="189"/>
    </row>
    <row r="206" spans="1:34" hidden="1" x14ac:dyDescent="0.25">
      <c r="A206"/>
      <c r="B206"/>
      <c r="C206"/>
      <c r="D206"/>
      <c r="E206"/>
      <c r="F206"/>
      <c r="G206"/>
      <c r="H206"/>
      <c r="I206"/>
      <c r="J206"/>
      <c r="K206"/>
      <c r="L206"/>
      <c r="M206" s="203"/>
      <c r="N206" s="240"/>
      <c r="O206" s="240"/>
      <c r="P206" s="202"/>
      <c r="Q206" s="260" t="s">
        <v>85</v>
      </c>
      <c r="R206" s="260" t="s">
        <v>169</v>
      </c>
      <c r="S206" s="260" t="s">
        <v>85</v>
      </c>
      <c r="T206" s="260" t="s">
        <v>169</v>
      </c>
      <c r="U206"/>
      <c r="V206"/>
      <c r="W206" s="172"/>
      <c r="X206" s="172"/>
      <c r="Y206" s="172"/>
      <c r="Z206" s="172"/>
      <c r="AA206" s="172"/>
      <c r="AB206" s="172"/>
      <c r="AC206" s="172"/>
      <c r="AE206" s="172"/>
      <c r="AF206" s="172"/>
      <c r="AG206" s="189"/>
      <c r="AH206" s="189"/>
    </row>
    <row r="207" spans="1:34" hidden="1" x14ac:dyDescent="0.25">
      <c r="A207"/>
      <c r="B207"/>
      <c r="C207"/>
      <c r="D207"/>
      <c r="E207"/>
      <c r="F207"/>
      <c r="G207"/>
      <c r="H207"/>
      <c r="I207"/>
      <c r="J207"/>
      <c r="K207"/>
      <c r="L207"/>
      <c r="M207" s="203"/>
      <c r="N207" s="299" t="s">
        <v>4</v>
      </c>
      <c r="O207" s="240"/>
      <c r="P207" s="202"/>
      <c r="Q207" s="206"/>
      <c r="R207" s="206" t="s">
        <v>170</v>
      </c>
      <c r="S207" s="206"/>
      <c r="T207" s="206" t="s">
        <v>170</v>
      </c>
      <c r="U207"/>
      <c r="V207"/>
      <c r="W207" s="172"/>
      <c r="X207" s="172"/>
      <c r="Y207" s="172"/>
      <c r="Z207" s="172"/>
      <c r="AA207" s="172"/>
      <c r="AB207" s="172"/>
      <c r="AC207" s="172"/>
      <c r="AE207" s="172"/>
      <c r="AF207" s="172"/>
      <c r="AG207" s="189"/>
      <c r="AH207" s="189"/>
    </row>
    <row r="208" spans="1:34" hidden="1" x14ac:dyDescent="0.25">
      <c r="A208"/>
      <c r="B208"/>
      <c r="C208"/>
      <c r="D208"/>
      <c r="E208"/>
      <c r="F208"/>
      <c r="G208"/>
      <c r="H208"/>
      <c r="I208"/>
      <c r="J208"/>
      <c r="K208"/>
      <c r="L208"/>
      <c r="M208" s="211"/>
      <c r="N208" s="245"/>
      <c r="O208" s="245"/>
      <c r="P208" s="212"/>
      <c r="Q208" s="217"/>
      <c r="R208" s="217" t="s">
        <v>171</v>
      </c>
      <c r="S208" s="217"/>
      <c r="T208" s="217" t="s">
        <v>171</v>
      </c>
      <c r="U208"/>
      <c r="V208"/>
      <c r="W208" s="172"/>
      <c r="X208" s="172"/>
      <c r="Y208" s="172"/>
      <c r="Z208" s="172"/>
      <c r="AA208" s="172"/>
      <c r="AB208" s="172"/>
      <c r="AC208" s="172"/>
      <c r="AE208" s="172"/>
      <c r="AF208" s="172"/>
      <c r="AG208" s="189"/>
      <c r="AH208" s="189"/>
    </row>
    <row r="209" spans="1:34" hidden="1" x14ac:dyDescent="0.25">
      <c r="A209"/>
      <c r="B209"/>
      <c r="C209"/>
      <c r="D209"/>
      <c r="E209"/>
      <c r="F209"/>
      <c r="G209"/>
      <c r="H209"/>
      <c r="I209"/>
      <c r="J209"/>
      <c r="K209"/>
      <c r="L209"/>
      <c r="M209" s="218">
        <v>1</v>
      </c>
      <c r="N209" s="368" t="s">
        <v>213</v>
      </c>
      <c r="O209" s="300"/>
      <c r="P209" s="300"/>
      <c r="Q209" s="301"/>
      <c r="R209" s="301"/>
      <c r="S209" s="301"/>
      <c r="T209" s="302"/>
      <c r="U209"/>
      <c r="V209"/>
      <c r="W209" s="172"/>
      <c r="X209" s="172"/>
      <c r="Y209" s="172"/>
      <c r="Z209" s="172"/>
      <c r="AA209" s="172"/>
      <c r="AB209" s="172"/>
      <c r="AC209" s="172"/>
      <c r="AE209" s="172"/>
      <c r="AF209" s="172"/>
      <c r="AG209" s="189"/>
      <c r="AH209" s="189"/>
    </row>
    <row r="210" spans="1:34" hidden="1" x14ac:dyDescent="0.25">
      <c r="A210"/>
      <c r="B210"/>
      <c r="C210"/>
      <c r="D210"/>
      <c r="E210"/>
      <c r="F210"/>
      <c r="G210"/>
      <c r="H210"/>
      <c r="I210"/>
      <c r="J210"/>
      <c r="K210"/>
      <c r="L210"/>
      <c r="M210" s="218" t="s">
        <v>61</v>
      </c>
      <c r="N210" s="99" t="s">
        <v>47</v>
      </c>
      <c r="O210" s="229"/>
      <c r="P210" s="230"/>
      <c r="Q210" s="223">
        <f>Table_5!E6</f>
        <v>0</v>
      </c>
      <c r="R210" s="223">
        <f>Table_5!F6</f>
        <v>0</v>
      </c>
      <c r="S210" s="223">
        <f>Table_5!G6</f>
        <v>0</v>
      </c>
      <c r="T210" s="223">
        <f>Table_5!H6</f>
        <v>0</v>
      </c>
      <c r="U210"/>
      <c r="V210"/>
      <c r="W210" s="172"/>
      <c r="X210" s="172"/>
      <c r="Y210" s="172"/>
      <c r="Z210" s="172"/>
      <c r="AA210" s="172"/>
      <c r="AB210" s="172"/>
      <c r="AC210" s="172"/>
      <c r="AE210" s="172"/>
      <c r="AF210" s="172"/>
      <c r="AG210" s="189"/>
      <c r="AH210" s="189"/>
    </row>
    <row r="211" spans="1:34" hidden="1" x14ac:dyDescent="0.25">
      <c r="A211"/>
      <c r="B211"/>
      <c r="C211"/>
      <c r="D211"/>
      <c r="E211"/>
      <c r="F211"/>
      <c r="G211"/>
      <c r="H211"/>
      <c r="I211"/>
      <c r="J211"/>
      <c r="K211"/>
      <c r="L211"/>
      <c r="M211" s="218" t="s">
        <v>62</v>
      </c>
      <c r="N211" s="99" t="s">
        <v>48</v>
      </c>
      <c r="O211" s="229"/>
      <c r="P211" s="230"/>
      <c r="Q211" s="223">
        <f>Table_5!E7</f>
        <v>0</v>
      </c>
      <c r="R211" s="223">
        <f>Table_5!F7</f>
        <v>0</v>
      </c>
      <c r="S211" s="223">
        <f>Table_5!G7</f>
        <v>0</v>
      </c>
      <c r="T211" s="223">
        <f>Table_5!H7</f>
        <v>0</v>
      </c>
      <c r="U211"/>
      <c r="V211"/>
      <c r="W211" s="172"/>
      <c r="X211" s="172"/>
      <c r="Y211" s="172"/>
      <c r="Z211" s="172"/>
      <c r="AA211" s="172"/>
      <c r="AB211" s="172"/>
      <c r="AC211" s="172"/>
      <c r="AE211" s="172"/>
      <c r="AF211" s="172"/>
      <c r="AG211" s="189"/>
      <c r="AH211" s="189"/>
    </row>
    <row r="212" spans="1:34" hidden="1" x14ac:dyDescent="0.25">
      <c r="A212"/>
      <c r="B212"/>
      <c r="C212"/>
      <c r="D212"/>
      <c r="E212"/>
      <c r="F212"/>
      <c r="G212"/>
      <c r="H212"/>
      <c r="I212"/>
      <c r="J212"/>
      <c r="K212"/>
      <c r="L212"/>
      <c r="M212" s="218" t="s">
        <v>63</v>
      </c>
      <c r="N212" s="99" t="s">
        <v>49</v>
      </c>
      <c r="O212" s="229"/>
      <c r="P212" s="230"/>
      <c r="Q212" s="223">
        <f>Table_5!E8</f>
        <v>0</v>
      </c>
      <c r="R212" s="223">
        <f>Table_5!F8</f>
        <v>0</v>
      </c>
      <c r="S212" s="223">
        <f>Table_5!G8</f>
        <v>0</v>
      </c>
      <c r="T212" s="223">
        <f>Table_5!H8</f>
        <v>0</v>
      </c>
      <c r="U212"/>
      <c r="V212"/>
      <c r="W212" s="172"/>
      <c r="X212" s="172"/>
      <c r="Y212" s="172"/>
      <c r="Z212" s="172"/>
      <c r="AA212" s="172"/>
      <c r="AB212" s="172"/>
      <c r="AC212" s="172"/>
      <c r="AE212" s="172"/>
      <c r="AF212" s="172"/>
      <c r="AG212" s="189"/>
      <c r="AH212" s="189"/>
    </row>
    <row r="213" spans="1:34" hidden="1" x14ac:dyDescent="0.25">
      <c r="A213"/>
      <c r="B213"/>
      <c r="C213"/>
      <c r="D213"/>
      <c r="E213"/>
      <c r="F213"/>
      <c r="G213"/>
      <c r="H213"/>
      <c r="I213"/>
      <c r="J213"/>
      <c r="K213"/>
      <c r="L213"/>
      <c r="M213" s="218" t="s">
        <v>64</v>
      </c>
      <c r="N213" s="99" t="s">
        <v>50</v>
      </c>
      <c r="O213" s="229"/>
      <c r="P213" s="230"/>
      <c r="Q213" s="223">
        <f>Table_5!E9</f>
        <v>0</v>
      </c>
      <c r="R213" s="223">
        <f>Table_5!F9</f>
        <v>0</v>
      </c>
      <c r="S213" s="223">
        <f>Table_5!G9</f>
        <v>0</v>
      </c>
      <c r="T213" s="223">
        <f>Table_5!H9</f>
        <v>0</v>
      </c>
      <c r="U213"/>
      <c r="V213"/>
      <c r="W213" s="172"/>
      <c r="X213" s="172"/>
      <c r="Y213" s="172"/>
      <c r="Z213" s="172"/>
      <c r="AA213" s="172"/>
      <c r="AB213" s="172"/>
      <c r="AC213" s="172"/>
      <c r="AE213" s="172"/>
      <c r="AF213" s="172"/>
      <c r="AG213" s="189"/>
      <c r="AH213" s="189"/>
    </row>
    <row r="214" spans="1:34" hidden="1" x14ac:dyDescent="0.25">
      <c r="A214"/>
      <c r="B214"/>
      <c r="C214"/>
      <c r="D214"/>
      <c r="E214"/>
      <c r="F214"/>
      <c r="G214"/>
      <c r="H214"/>
      <c r="I214"/>
      <c r="J214"/>
      <c r="K214"/>
      <c r="L214"/>
      <c r="M214" s="218" t="s">
        <v>65</v>
      </c>
      <c r="N214" s="307" t="s">
        <v>172</v>
      </c>
      <c r="O214" s="229"/>
      <c r="P214" s="230"/>
      <c r="Q214" s="223">
        <f>Table_5!E10</f>
        <v>0</v>
      </c>
      <c r="R214" s="223">
        <f>Table_5!F10</f>
        <v>0</v>
      </c>
      <c r="S214" s="223">
        <f>Table_5!G10</f>
        <v>0</v>
      </c>
      <c r="T214" s="223">
        <f>Table_5!H10</f>
        <v>0</v>
      </c>
      <c r="U214"/>
      <c r="V214"/>
      <c r="W214" s="172"/>
      <c r="X214" s="172"/>
      <c r="Y214" s="172"/>
      <c r="Z214" s="172"/>
      <c r="AA214" s="172"/>
      <c r="AB214" s="172"/>
      <c r="AC214" s="172"/>
      <c r="AE214" s="172"/>
      <c r="AF214" s="172"/>
      <c r="AG214" s="189"/>
      <c r="AH214" s="189"/>
    </row>
    <row r="215" spans="1:34" hidden="1" x14ac:dyDescent="0.25">
      <c r="A215"/>
      <c r="B215"/>
      <c r="C215"/>
      <c r="D215"/>
      <c r="E215"/>
      <c r="F215"/>
      <c r="G215"/>
      <c r="H215"/>
      <c r="I215"/>
      <c r="J215"/>
      <c r="K215"/>
      <c r="L215"/>
      <c r="M215" s="218">
        <v>2</v>
      </c>
      <c r="N215" s="368" t="s">
        <v>214</v>
      </c>
      <c r="O215" s="300"/>
      <c r="P215" s="300"/>
      <c r="Q215" s="301"/>
      <c r="R215" s="301"/>
      <c r="S215" s="301"/>
      <c r="T215" s="302"/>
      <c r="U215"/>
      <c r="V215"/>
      <c r="W215" s="172"/>
      <c r="X215" s="172"/>
      <c r="Y215" s="172"/>
      <c r="Z215" s="172"/>
      <c r="AA215" s="172"/>
      <c r="AB215" s="172"/>
      <c r="AC215" s="172"/>
      <c r="AE215" s="172"/>
      <c r="AF215" s="172"/>
      <c r="AG215" s="189"/>
      <c r="AH215" s="189"/>
    </row>
    <row r="216" spans="1:34" hidden="1" x14ac:dyDescent="0.25">
      <c r="A216"/>
      <c r="B216"/>
      <c r="C216"/>
      <c r="D216"/>
      <c r="E216"/>
      <c r="F216"/>
      <c r="G216"/>
      <c r="H216"/>
      <c r="I216"/>
      <c r="J216"/>
      <c r="K216"/>
      <c r="L216"/>
      <c r="M216" s="218" t="s">
        <v>66</v>
      </c>
      <c r="N216" s="99" t="s">
        <v>47</v>
      </c>
      <c r="O216" s="229"/>
      <c r="P216" s="230"/>
      <c r="Q216" s="223">
        <f>Table_5!E12</f>
        <v>0</v>
      </c>
      <c r="R216" s="223">
        <f>Table_5!F12</f>
        <v>0</v>
      </c>
      <c r="S216" s="223">
        <f>Table_5!G12</f>
        <v>0</v>
      </c>
      <c r="T216" s="223">
        <f>Table_5!H12</f>
        <v>0</v>
      </c>
      <c r="U216"/>
      <c r="V216"/>
      <c r="W216" s="172"/>
      <c r="X216" s="172"/>
      <c r="Y216" s="172"/>
      <c r="Z216" s="172"/>
      <c r="AA216" s="172"/>
      <c r="AB216" s="172"/>
      <c r="AC216" s="172"/>
      <c r="AE216" s="172"/>
      <c r="AF216" s="172"/>
      <c r="AG216" s="189"/>
      <c r="AH216" s="189"/>
    </row>
    <row r="217" spans="1:34" hidden="1" x14ac:dyDescent="0.25">
      <c r="A217"/>
      <c r="B217"/>
      <c r="C217"/>
      <c r="D217"/>
      <c r="E217"/>
      <c r="F217"/>
      <c r="G217"/>
      <c r="H217"/>
      <c r="I217"/>
      <c r="J217"/>
      <c r="K217"/>
      <c r="L217"/>
      <c r="M217" s="218" t="s">
        <v>67</v>
      </c>
      <c r="N217" s="99" t="s">
        <v>48</v>
      </c>
      <c r="O217" s="229"/>
      <c r="P217" s="230"/>
      <c r="Q217" s="223">
        <f>Table_5!E13</f>
        <v>0</v>
      </c>
      <c r="R217" s="223">
        <f>Table_5!F13</f>
        <v>0</v>
      </c>
      <c r="S217" s="223">
        <f>Table_5!G13</f>
        <v>0</v>
      </c>
      <c r="T217" s="223">
        <f>Table_5!H13</f>
        <v>0</v>
      </c>
      <c r="U217"/>
      <c r="V217"/>
      <c r="W217" s="172"/>
      <c r="X217" s="172"/>
      <c r="Y217" s="172"/>
      <c r="Z217" s="172"/>
      <c r="AA217" s="172"/>
      <c r="AB217" s="172"/>
      <c r="AC217" s="172"/>
      <c r="AE217" s="172"/>
      <c r="AF217" s="172"/>
      <c r="AG217" s="189"/>
      <c r="AH217" s="189"/>
    </row>
    <row r="218" spans="1:34" hidden="1" x14ac:dyDescent="0.25">
      <c r="A218"/>
      <c r="B218"/>
      <c r="C218"/>
      <c r="D218"/>
      <c r="E218"/>
      <c r="F218"/>
      <c r="G218"/>
      <c r="H218"/>
      <c r="I218"/>
      <c r="J218"/>
      <c r="K218"/>
      <c r="L218"/>
      <c r="M218" s="218" t="s">
        <v>68</v>
      </c>
      <c r="N218" s="99" t="s">
        <v>49</v>
      </c>
      <c r="O218" s="229"/>
      <c r="P218" s="230"/>
      <c r="Q218" s="223">
        <f>Table_5!E14</f>
        <v>0</v>
      </c>
      <c r="R218" s="223">
        <f>Table_5!F14</f>
        <v>0</v>
      </c>
      <c r="S218" s="223">
        <f>Table_5!G14</f>
        <v>0</v>
      </c>
      <c r="T218" s="223">
        <f>Table_5!H14</f>
        <v>0</v>
      </c>
      <c r="U218"/>
      <c r="V218"/>
      <c r="W218" s="172"/>
      <c r="X218" s="172"/>
      <c r="Y218" s="172"/>
      <c r="Z218" s="172"/>
      <c r="AA218" s="172"/>
      <c r="AB218" s="172"/>
      <c r="AC218" s="172"/>
      <c r="AE218" s="172"/>
      <c r="AF218" s="172"/>
      <c r="AG218" s="189"/>
      <c r="AH218" s="189"/>
    </row>
    <row r="219" spans="1:34" hidden="1" x14ac:dyDescent="0.25">
      <c r="A219"/>
      <c r="B219"/>
      <c r="C219"/>
      <c r="D219"/>
      <c r="E219"/>
      <c r="F219"/>
      <c r="G219"/>
      <c r="H219"/>
      <c r="I219"/>
      <c r="J219"/>
      <c r="K219"/>
      <c r="L219"/>
      <c r="M219" s="218" t="s">
        <v>69</v>
      </c>
      <c r="N219" s="99" t="s">
        <v>50</v>
      </c>
      <c r="O219" s="229"/>
      <c r="P219" s="230"/>
      <c r="Q219" s="223">
        <f>Table_5!E15</f>
        <v>0</v>
      </c>
      <c r="R219" s="223">
        <f>Table_5!F15</f>
        <v>0</v>
      </c>
      <c r="S219" s="223">
        <f>Table_5!G15</f>
        <v>0</v>
      </c>
      <c r="T219" s="223">
        <f>Table_5!H15</f>
        <v>0</v>
      </c>
      <c r="U219"/>
      <c r="V219"/>
      <c r="W219" s="172"/>
      <c r="X219" s="172"/>
      <c r="Y219" s="172"/>
      <c r="Z219" s="172"/>
      <c r="AA219" s="172"/>
      <c r="AB219" s="172"/>
      <c r="AC219" s="172"/>
      <c r="AE219" s="172"/>
      <c r="AF219" s="172"/>
      <c r="AG219" s="189"/>
      <c r="AH219" s="189"/>
    </row>
    <row r="220" spans="1:34" hidden="1" x14ac:dyDescent="0.25">
      <c r="A220"/>
      <c r="B220"/>
      <c r="C220"/>
      <c r="D220"/>
      <c r="E220"/>
      <c r="F220"/>
      <c r="G220"/>
      <c r="H220"/>
      <c r="I220"/>
      <c r="J220"/>
      <c r="K220"/>
      <c r="L220"/>
      <c r="M220" s="218" t="s">
        <v>70</v>
      </c>
      <c r="N220" s="307" t="s">
        <v>172</v>
      </c>
      <c r="O220" s="229"/>
      <c r="P220" s="230"/>
      <c r="Q220" s="223">
        <f>Table_5!E16</f>
        <v>0</v>
      </c>
      <c r="R220" s="223">
        <f>Table_5!F16</f>
        <v>0</v>
      </c>
      <c r="S220" s="223">
        <f>Table_5!G16</f>
        <v>0</v>
      </c>
      <c r="T220" s="223">
        <f>Table_5!H16</f>
        <v>0</v>
      </c>
      <c r="U220"/>
      <c r="V220"/>
      <c r="W220" s="172"/>
      <c r="X220" s="172"/>
      <c r="Y220" s="172"/>
      <c r="Z220" s="172"/>
      <c r="AA220" s="172"/>
      <c r="AB220" s="172"/>
      <c r="AC220" s="172"/>
      <c r="AE220" s="172"/>
      <c r="AF220" s="172"/>
      <c r="AG220" s="189"/>
      <c r="AH220" s="189"/>
    </row>
    <row r="221" spans="1:34" hidden="1" x14ac:dyDescent="0.25">
      <c r="A221"/>
      <c r="B221"/>
      <c r="C221"/>
      <c r="D221"/>
      <c r="E221"/>
      <c r="F221"/>
      <c r="G221"/>
      <c r="H221"/>
      <c r="I221"/>
      <c r="J221"/>
      <c r="K221"/>
      <c r="L221"/>
      <c r="M221" s="285"/>
      <c r="N221" s="184"/>
      <c r="O221" s="220"/>
      <c r="P221" s="220"/>
      <c r="Q221" s="287"/>
      <c r="R221" s="287"/>
      <c r="S221" s="287"/>
      <c r="T221" s="287"/>
      <c r="U221"/>
      <c r="V221"/>
      <c r="W221" s="172"/>
      <c r="X221" s="172"/>
      <c r="Y221" s="172"/>
      <c r="Z221" s="172"/>
      <c r="AA221" s="172"/>
      <c r="AB221" s="172"/>
      <c r="AC221" s="172"/>
      <c r="AE221" s="172"/>
      <c r="AF221" s="172"/>
      <c r="AG221" s="189"/>
      <c r="AH221" s="189"/>
    </row>
    <row r="222" spans="1:34" hidden="1" x14ac:dyDescent="0.25">
      <c r="A222"/>
      <c r="B222"/>
      <c r="C222"/>
      <c r="D222"/>
      <c r="E222"/>
      <c r="F222"/>
      <c r="G222"/>
      <c r="H222"/>
      <c r="I222"/>
      <c r="J222"/>
      <c r="K222"/>
      <c r="L222"/>
      <c r="M222" s="285"/>
      <c r="N222" s="184"/>
      <c r="O222" s="220"/>
      <c r="P222" s="220"/>
      <c r="Q222" s="287"/>
      <c r="R222" s="287"/>
      <c r="S222" s="287"/>
      <c r="T222" s="287"/>
      <c r="U222"/>
      <c r="V222"/>
      <c r="W222" s="172"/>
      <c r="X222" s="172"/>
      <c r="Y222" s="172"/>
      <c r="Z222" s="172"/>
      <c r="AA222" s="172"/>
      <c r="AB222" s="172"/>
      <c r="AC222" s="172"/>
      <c r="AE222" s="172"/>
      <c r="AF222" s="172"/>
      <c r="AG222" s="189"/>
      <c r="AH222" s="189"/>
    </row>
    <row r="223" spans="1:34" hidden="1" x14ac:dyDescent="0.25">
      <c r="A223"/>
      <c r="B223"/>
      <c r="C223"/>
      <c r="D223"/>
      <c r="E223"/>
      <c r="F223"/>
      <c r="G223"/>
      <c r="H223"/>
      <c r="I223"/>
      <c r="J223"/>
      <c r="K223"/>
      <c r="L223"/>
      <c r="M223" s="285"/>
      <c r="N223" s="184"/>
      <c r="O223" s="220"/>
      <c r="P223" s="220"/>
      <c r="Q223" s="287"/>
      <c r="R223" s="287"/>
      <c r="S223" s="287"/>
      <c r="T223" s="287"/>
      <c r="U223"/>
      <c r="V223"/>
      <c r="W223" s="172"/>
      <c r="X223" s="172"/>
      <c r="Y223" s="172"/>
      <c r="Z223" s="172"/>
      <c r="AA223" s="172"/>
      <c r="AB223" s="172"/>
      <c r="AC223" s="172"/>
      <c r="AE223" s="172"/>
      <c r="AF223" s="172"/>
      <c r="AG223" s="189"/>
      <c r="AH223" s="189"/>
    </row>
    <row r="224" spans="1:34" hidden="1" x14ac:dyDescent="0.25">
      <c r="A224"/>
      <c r="B224"/>
      <c r="C224"/>
      <c r="D224"/>
      <c r="E224"/>
      <c r="F224"/>
      <c r="G224"/>
      <c r="H224"/>
      <c r="I224"/>
      <c r="J224"/>
      <c r="K224"/>
      <c r="L224"/>
      <c r="M224" s="507" t="s">
        <v>138</v>
      </c>
      <c r="N224" s="508"/>
      <c r="O224" s="508"/>
      <c r="P224" s="509"/>
      <c r="Q224" s="287"/>
      <c r="R224" s="287"/>
      <c r="S224" s="287"/>
      <c r="T224" s="287"/>
      <c r="U224"/>
      <c r="V224"/>
      <c r="W224" s="172"/>
      <c r="X224" s="172"/>
      <c r="Y224" s="172"/>
      <c r="Z224" s="172"/>
      <c r="AA224" s="172"/>
      <c r="AB224" s="172"/>
      <c r="AC224" s="172"/>
      <c r="AE224" s="172"/>
      <c r="AF224" s="172"/>
      <c r="AG224" s="189"/>
      <c r="AH224" s="189"/>
    </row>
    <row r="225" spans="1:34" hidden="1" x14ac:dyDescent="0.25">
      <c r="A225"/>
      <c r="B225"/>
      <c r="C225"/>
      <c r="D225"/>
      <c r="E225"/>
      <c r="F225"/>
      <c r="G225"/>
      <c r="H225"/>
      <c r="I225"/>
      <c r="J225"/>
      <c r="K225"/>
      <c r="L225"/>
      <c r="M225" s="510" t="s">
        <v>221</v>
      </c>
      <c r="N225" s="511"/>
      <c r="O225" s="511"/>
      <c r="P225" s="512"/>
      <c r="Q225" s="189"/>
      <c r="R225" s="189"/>
      <c r="S225" s="189"/>
      <c r="T225" s="189"/>
      <c r="U225"/>
      <c r="V225"/>
      <c r="W225" s="172"/>
      <c r="X225" s="172"/>
      <c r="Y225" s="172"/>
      <c r="Z225" s="172"/>
      <c r="AA225" s="172"/>
      <c r="AB225" s="172"/>
      <c r="AC225" s="172"/>
      <c r="AE225" s="172"/>
      <c r="AF225" s="172"/>
      <c r="AG225" s="189"/>
      <c r="AH225" s="189"/>
    </row>
    <row r="226" spans="1:34" hidden="1" x14ac:dyDescent="0.25">
      <c r="A226"/>
      <c r="B226"/>
      <c r="C226"/>
      <c r="D226"/>
      <c r="E226"/>
      <c r="F226"/>
      <c r="G226"/>
      <c r="H226"/>
      <c r="I226"/>
      <c r="J226"/>
      <c r="K226"/>
      <c r="L226"/>
      <c r="M226" s="298" t="s">
        <v>46</v>
      </c>
      <c r="N226" s="305"/>
      <c r="O226" s="305"/>
      <c r="P226" s="306"/>
      <c r="Q226" s="574" t="s">
        <v>83</v>
      </c>
      <c r="R226" s="575"/>
      <c r="S226" s="575" t="s">
        <v>84</v>
      </c>
      <c r="T226" s="576"/>
      <c r="U226"/>
      <c r="V226"/>
      <c r="W226" s="172"/>
      <c r="X226" s="172"/>
      <c r="Y226" s="172"/>
      <c r="Z226" s="172"/>
      <c r="AA226" s="172"/>
      <c r="AB226" s="172"/>
      <c r="AC226" s="172"/>
      <c r="AE226" s="172"/>
      <c r="AF226" s="172"/>
      <c r="AG226" s="189"/>
      <c r="AH226" s="189"/>
    </row>
    <row r="227" spans="1:34" hidden="1" x14ac:dyDescent="0.25">
      <c r="A227"/>
      <c r="B227"/>
      <c r="C227"/>
      <c r="D227"/>
      <c r="E227"/>
      <c r="F227"/>
      <c r="G227"/>
      <c r="H227"/>
      <c r="I227"/>
      <c r="J227"/>
      <c r="K227"/>
      <c r="L227"/>
      <c r="M227" s="203"/>
      <c r="N227" s="240"/>
      <c r="O227" s="240"/>
      <c r="P227" s="202"/>
      <c r="Q227" s="260" t="s">
        <v>85</v>
      </c>
      <c r="R227" s="260" t="s">
        <v>169</v>
      </c>
      <c r="S227" s="260" t="s">
        <v>85</v>
      </c>
      <c r="T227" s="260" t="s">
        <v>169</v>
      </c>
      <c r="U227"/>
      <c r="V227"/>
      <c r="W227" s="172"/>
      <c r="X227" s="172"/>
      <c r="Y227" s="172"/>
      <c r="Z227" s="172"/>
      <c r="AA227" s="172"/>
      <c r="AB227" s="172"/>
      <c r="AC227" s="172"/>
      <c r="AE227" s="172"/>
      <c r="AF227" s="172"/>
      <c r="AG227" s="189"/>
      <c r="AH227" s="189"/>
    </row>
    <row r="228" spans="1:34" hidden="1" x14ac:dyDescent="0.25">
      <c r="A228"/>
      <c r="B228"/>
      <c r="C228"/>
      <c r="D228"/>
      <c r="E228"/>
      <c r="F228"/>
      <c r="G228"/>
      <c r="H228"/>
      <c r="I228"/>
      <c r="J228"/>
      <c r="K228"/>
      <c r="L228"/>
      <c r="M228" s="203"/>
      <c r="N228" s="299"/>
      <c r="O228" s="240"/>
      <c r="P228" s="202"/>
      <c r="Q228" s="206"/>
      <c r="R228" s="206" t="s">
        <v>170</v>
      </c>
      <c r="S228" s="206"/>
      <c r="T228" s="206" t="s">
        <v>170</v>
      </c>
      <c r="U228"/>
      <c r="V228"/>
      <c r="W228" s="172"/>
      <c r="X228" s="172"/>
      <c r="Y228" s="172"/>
      <c r="Z228" s="172"/>
      <c r="AA228" s="172"/>
      <c r="AB228" s="172"/>
      <c r="AC228" s="172"/>
      <c r="AE228" s="172"/>
      <c r="AF228" s="172"/>
      <c r="AG228" s="189"/>
      <c r="AH228" s="189"/>
    </row>
    <row r="229" spans="1:34" hidden="1" x14ac:dyDescent="0.25">
      <c r="A229"/>
      <c r="B229"/>
      <c r="C229"/>
      <c r="D229"/>
      <c r="E229"/>
      <c r="F229"/>
      <c r="G229"/>
      <c r="H229"/>
      <c r="I229"/>
      <c r="J229"/>
      <c r="K229"/>
      <c r="L229"/>
      <c r="M229" s="211"/>
      <c r="N229" s="245"/>
      <c r="O229" s="245"/>
      <c r="P229" s="212"/>
      <c r="Q229" s="217"/>
      <c r="R229" s="217" t="s">
        <v>171</v>
      </c>
      <c r="S229" s="217"/>
      <c r="T229" s="217" t="s">
        <v>171</v>
      </c>
      <c r="U229"/>
      <c r="V229"/>
      <c r="W229" s="172"/>
      <c r="X229" s="172"/>
      <c r="Y229" s="172"/>
      <c r="Z229" s="172"/>
      <c r="AA229" s="172"/>
      <c r="AB229" s="172"/>
      <c r="AC229" s="172"/>
      <c r="AE229" s="172"/>
      <c r="AF229" s="172"/>
      <c r="AG229" s="189"/>
      <c r="AH229" s="189"/>
    </row>
    <row r="230" spans="1:34" hidden="1" x14ac:dyDescent="0.25">
      <c r="A230"/>
      <c r="B230"/>
      <c r="C230"/>
      <c r="D230"/>
      <c r="E230"/>
      <c r="F230"/>
      <c r="G230"/>
      <c r="H230"/>
      <c r="I230"/>
      <c r="J230"/>
      <c r="K230"/>
      <c r="L230"/>
      <c r="M230" s="218"/>
      <c r="N230" s="368" t="s">
        <v>135</v>
      </c>
      <c r="O230" s="300"/>
      <c r="P230" s="300"/>
      <c r="Q230" s="301"/>
      <c r="R230" s="301"/>
      <c r="S230" s="301"/>
      <c r="T230" s="302"/>
      <c r="U230"/>
      <c r="V230"/>
      <c r="W230" s="172"/>
      <c r="X230" s="172"/>
      <c r="Y230" s="172"/>
      <c r="Z230" s="172"/>
      <c r="AA230" s="172"/>
      <c r="AB230" s="172"/>
      <c r="AC230" s="172"/>
      <c r="AE230" s="172"/>
      <c r="AF230" s="172"/>
      <c r="AG230" s="189"/>
      <c r="AH230" s="189"/>
    </row>
    <row r="231" spans="1:34" hidden="1" x14ac:dyDescent="0.25">
      <c r="A231"/>
      <c r="B231"/>
      <c r="C231"/>
      <c r="D231"/>
      <c r="E231"/>
      <c r="F231"/>
      <c r="G231"/>
      <c r="H231"/>
      <c r="I231"/>
      <c r="J231"/>
      <c r="K231"/>
      <c r="L231"/>
      <c r="M231" s="218"/>
      <c r="N231" s="99" t="s">
        <v>47</v>
      </c>
      <c r="O231" s="229"/>
      <c r="P231" s="230"/>
      <c r="Q231" s="372">
        <v>1763575</v>
      </c>
      <c r="R231" s="372">
        <v>18974</v>
      </c>
      <c r="S231" s="372">
        <v>223352</v>
      </c>
      <c r="T231" s="372">
        <v>3709</v>
      </c>
      <c r="U231"/>
      <c r="V231"/>
      <c r="AA231" s="172"/>
      <c r="AB231" s="172"/>
      <c r="AC231" s="172"/>
      <c r="AE231" s="172"/>
      <c r="AF231" s="172"/>
      <c r="AG231" s="189"/>
      <c r="AH231" s="189"/>
    </row>
    <row r="232" spans="1:34" hidden="1" x14ac:dyDescent="0.25">
      <c r="A232"/>
      <c r="B232"/>
      <c r="C232"/>
      <c r="D232"/>
      <c r="E232"/>
      <c r="F232"/>
      <c r="G232"/>
      <c r="H232"/>
      <c r="I232"/>
      <c r="J232"/>
      <c r="K232"/>
      <c r="L232"/>
      <c r="M232" s="218"/>
      <c r="N232" s="99" t="s">
        <v>48</v>
      </c>
      <c r="O232" s="229"/>
      <c r="P232" s="230"/>
      <c r="Q232" s="372">
        <v>924128</v>
      </c>
      <c r="R232" s="372">
        <v>10284</v>
      </c>
      <c r="S232" s="372">
        <v>2054850</v>
      </c>
      <c r="T232" s="372">
        <v>15824</v>
      </c>
      <c r="U232"/>
      <c r="V232"/>
      <c r="AA232" s="172"/>
      <c r="AB232" s="172"/>
      <c r="AC232" s="172"/>
      <c r="AE232" s="172"/>
      <c r="AF232" s="172"/>
      <c r="AG232" s="189"/>
      <c r="AH232" s="189"/>
    </row>
    <row r="233" spans="1:34" hidden="1" x14ac:dyDescent="0.25">
      <c r="A233"/>
      <c r="B233"/>
      <c r="C233"/>
      <c r="D233"/>
      <c r="E233"/>
      <c r="F233"/>
      <c r="G233"/>
      <c r="H233"/>
      <c r="I233"/>
      <c r="J233"/>
      <c r="K233"/>
      <c r="L233"/>
      <c r="M233" s="218"/>
      <c r="N233" s="99" t="s">
        <v>49</v>
      </c>
      <c r="O233" s="229"/>
      <c r="P233" s="230"/>
      <c r="Q233" s="372">
        <v>8730757</v>
      </c>
      <c r="R233" s="372">
        <v>19400</v>
      </c>
      <c r="S233" s="372">
        <v>1089054</v>
      </c>
      <c r="T233" s="372">
        <v>1731</v>
      </c>
      <c r="U233"/>
      <c r="V233"/>
      <c r="AA233" s="172"/>
      <c r="AB233" s="172"/>
      <c r="AC233" s="172"/>
      <c r="AE233" s="172"/>
      <c r="AF233" s="172"/>
      <c r="AG233" s="189"/>
      <c r="AH233" s="189"/>
    </row>
    <row r="234" spans="1:34" hidden="1" x14ac:dyDescent="0.25">
      <c r="A234"/>
      <c r="B234"/>
      <c r="C234"/>
      <c r="D234"/>
      <c r="E234"/>
      <c r="F234"/>
      <c r="G234"/>
      <c r="H234"/>
      <c r="I234"/>
      <c r="J234"/>
      <c r="K234"/>
      <c r="L234"/>
      <c r="M234" s="218"/>
      <c r="N234" s="99" t="s">
        <v>50</v>
      </c>
      <c r="O234" s="229"/>
      <c r="P234" s="230"/>
      <c r="Q234" s="372">
        <v>517519</v>
      </c>
      <c r="R234" s="372">
        <v>2608</v>
      </c>
      <c r="S234" s="372">
        <v>95735</v>
      </c>
      <c r="T234" s="372">
        <v>1031</v>
      </c>
      <c r="U234"/>
      <c r="V234"/>
      <c r="AA234" s="172"/>
      <c r="AB234" s="172"/>
      <c r="AC234" s="172"/>
      <c r="AE234" s="172"/>
      <c r="AF234" s="172"/>
      <c r="AG234" s="189"/>
      <c r="AH234" s="189"/>
    </row>
    <row r="235" spans="1:34" hidden="1" x14ac:dyDescent="0.25">
      <c r="A235"/>
      <c r="B235"/>
      <c r="C235"/>
      <c r="D235"/>
      <c r="E235"/>
      <c r="F235"/>
      <c r="G235"/>
      <c r="H235"/>
      <c r="I235"/>
      <c r="J235"/>
      <c r="K235"/>
      <c r="L235"/>
      <c r="M235" s="218"/>
      <c r="N235" s="307" t="s">
        <v>173</v>
      </c>
      <c r="O235" s="229"/>
      <c r="P235" s="230"/>
      <c r="Q235" s="372">
        <v>657683864</v>
      </c>
      <c r="R235" s="372">
        <v>27488</v>
      </c>
      <c r="S235" s="372">
        <v>5581806</v>
      </c>
      <c r="T235" s="372">
        <v>5520</v>
      </c>
      <c r="U235"/>
      <c r="V235"/>
      <c r="AA235" s="172"/>
      <c r="AB235" s="172"/>
      <c r="AC235" s="172"/>
      <c r="AE235" s="172"/>
      <c r="AF235" s="172"/>
      <c r="AG235" s="189"/>
      <c r="AH235" s="189"/>
    </row>
    <row r="236" spans="1:34" x14ac:dyDescent="0.25">
      <c r="A236"/>
      <c r="B236"/>
      <c r="C236"/>
      <c r="D236"/>
      <c r="E236"/>
      <c r="F236"/>
      <c r="G236"/>
      <c r="H236"/>
      <c r="I236"/>
      <c r="J236"/>
      <c r="K236"/>
      <c r="L236"/>
      <c r="M236" s="189"/>
      <c r="N236" s="189"/>
      <c r="O236" s="189"/>
      <c r="P236" s="189"/>
      <c r="Q236" s="189"/>
      <c r="R236" s="189"/>
      <c r="S236" s="189"/>
      <c r="T236" s="189"/>
      <c r="U236"/>
      <c r="V236"/>
      <c r="W236" s="172"/>
      <c r="X236" s="172"/>
      <c r="Y236" s="172"/>
      <c r="Z236" s="172"/>
      <c r="AA236" s="172"/>
      <c r="AB236" s="172"/>
      <c r="AC236" s="172"/>
      <c r="AE236" s="172"/>
      <c r="AF236" s="172"/>
      <c r="AG236" s="189"/>
      <c r="AH236" s="189"/>
    </row>
    <row r="237" spans="1:34" x14ac:dyDescent="0.25">
      <c r="A237"/>
      <c r="B237"/>
      <c r="C237"/>
      <c r="D237"/>
      <c r="E237"/>
      <c r="F237"/>
      <c r="G237"/>
      <c r="H237"/>
      <c r="I237"/>
      <c r="J237"/>
      <c r="K237"/>
      <c r="L237"/>
      <c r="M237" s="323" t="s">
        <v>46</v>
      </c>
      <c r="N237" s="184"/>
      <c r="O237" s="220"/>
      <c r="P237" s="220"/>
      <c r="Q237" s="287"/>
      <c r="R237" s="287"/>
      <c r="S237" s="287"/>
      <c r="T237" s="287"/>
      <c r="U237"/>
      <c r="V237"/>
      <c r="W237" s="172"/>
      <c r="X237" s="172"/>
      <c r="Y237" s="172"/>
      <c r="Z237" s="172"/>
      <c r="AA237" s="172"/>
      <c r="AB237" s="172"/>
      <c r="AC237" s="172"/>
      <c r="AE237" s="172"/>
      <c r="AF237" s="172"/>
      <c r="AG237" s="189"/>
      <c r="AH237" s="189"/>
    </row>
    <row r="238" spans="1:34" x14ac:dyDescent="0.25">
      <c r="A238"/>
      <c r="B238"/>
      <c r="C238"/>
      <c r="D238"/>
      <c r="E238"/>
      <c r="F238"/>
      <c r="G238"/>
      <c r="H238"/>
      <c r="I238"/>
      <c r="J238"/>
      <c r="K238"/>
      <c r="L238"/>
      <c r="M238" s="555" t="s">
        <v>136</v>
      </c>
      <c r="N238" s="556"/>
      <c r="O238" s="220"/>
      <c r="P238" s="220"/>
      <c r="Q238" s="287"/>
      <c r="R238" s="287"/>
      <c r="S238" s="287"/>
      <c r="T238" s="287"/>
      <c r="U238"/>
      <c r="V238"/>
      <c r="W238" s="172"/>
      <c r="X238" s="172"/>
      <c r="Y238" s="172"/>
      <c r="Z238" s="172"/>
      <c r="AA238" s="172"/>
      <c r="AB238" s="172"/>
      <c r="AC238" s="172"/>
      <c r="AE238" s="172"/>
      <c r="AF238" s="172"/>
      <c r="AG238" s="189"/>
      <c r="AH238" s="189"/>
    </row>
    <row r="239" spans="1:34" x14ac:dyDescent="0.25">
      <c r="A239"/>
      <c r="B239"/>
      <c r="C239"/>
      <c r="D239"/>
      <c r="E239"/>
      <c r="F239"/>
      <c r="G239"/>
      <c r="H239"/>
      <c r="I239"/>
      <c r="J239"/>
      <c r="K239"/>
      <c r="L239"/>
      <c r="M239" s="557" t="s">
        <v>139</v>
      </c>
      <c r="N239" s="558"/>
      <c r="O239" s="220"/>
      <c r="P239" s="220"/>
      <c r="Q239" s="287"/>
      <c r="R239" s="287"/>
      <c r="S239" s="287"/>
      <c r="T239" s="287"/>
      <c r="U239"/>
      <c r="V239"/>
      <c r="W239" s="172"/>
      <c r="X239" s="172"/>
      <c r="Y239" s="172"/>
      <c r="Z239" s="172"/>
      <c r="AA239" s="172"/>
      <c r="AB239" s="172"/>
      <c r="AC239" s="172"/>
      <c r="AE239" s="172"/>
      <c r="AF239" s="172"/>
      <c r="AG239" s="189"/>
      <c r="AH239" s="189"/>
    </row>
    <row r="240" spans="1:34" x14ac:dyDescent="0.25">
      <c r="A240"/>
      <c r="B240"/>
      <c r="C240"/>
      <c r="D240"/>
      <c r="E240"/>
      <c r="F240"/>
      <c r="G240"/>
      <c r="H240"/>
      <c r="I240"/>
      <c r="J240"/>
      <c r="K240"/>
      <c r="L240"/>
      <c r="M240" s="477" t="s">
        <v>46</v>
      </c>
      <c r="N240" s="478"/>
      <c r="O240" s="478"/>
      <c r="P240" s="479"/>
      <c r="Q240" s="574" t="s">
        <v>83</v>
      </c>
      <c r="R240" s="575"/>
      <c r="S240" s="575" t="s">
        <v>84</v>
      </c>
      <c r="T240" s="576"/>
      <c r="U240"/>
      <c r="V240"/>
      <c r="W240" s="172"/>
      <c r="X240" s="172"/>
      <c r="Y240" s="172"/>
      <c r="Z240" s="172"/>
      <c r="AA240" s="172"/>
      <c r="AB240" s="172"/>
      <c r="AC240" s="172"/>
      <c r="AE240" s="172"/>
      <c r="AF240" s="172"/>
      <c r="AG240" s="189"/>
      <c r="AH240" s="189"/>
    </row>
    <row r="241" spans="1:34" x14ac:dyDescent="0.25">
      <c r="A241"/>
      <c r="B241"/>
      <c r="C241"/>
      <c r="D241"/>
      <c r="E241"/>
      <c r="F241"/>
      <c r="G241"/>
      <c r="H241"/>
      <c r="I241"/>
      <c r="J241"/>
      <c r="K241"/>
      <c r="L241"/>
      <c r="M241" s="480"/>
      <c r="N241" s="481"/>
      <c r="O241" s="481"/>
      <c r="P241" s="482"/>
      <c r="Q241" s="260" t="s">
        <v>85</v>
      </c>
      <c r="R241" s="260" t="s">
        <v>169</v>
      </c>
      <c r="S241" s="260" t="s">
        <v>85</v>
      </c>
      <c r="T241" s="260" t="s">
        <v>169</v>
      </c>
      <c r="U241"/>
      <c r="V241"/>
      <c r="W241" s="172"/>
      <c r="X241" s="172"/>
      <c r="Y241" s="172"/>
      <c r="Z241" s="172"/>
      <c r="AA241" s="172"/>
      <c r="AB241" s="172"/>
      <c r="AC241" s="172"/>
      <c r="AE241" s="172"/>
      <c r="AF241" s="172"/>
      <c r="AG241" s="189"/>
      <c r="AH241" s="189"/>
    </row>
    <row r="242" spans="1:34" x14ac:dyDescent="0.25">
      <c r="A242"/>
      <c r="B242"/>
      <c r="C242"/>
      <c r="D242"/>
      <c r="E242"/>
      <c r="F242"/>
      <c r="G242"/>
      <c r="H242"/>
      <c r="I242"/>
      <c r="J242"/>
      <c r="K242"/>
      <c r="L242"/>
      <c r="M242" s="480"/>
      <c r="N242" s="481"/>
      <c r="O242" s="481"/>
      <c r="P242" s="482"/>
      <c r="Q242" s="206"/>
      <c r="R242" s="206" t="s">
        <v>170</v>
      </c>
      <c r="S242" s="206"/>
      <c r="T242" s="206" t="s">
        <v>170</v>
      </c>
      <c r="U242"/>
      <c r="V242"/>
      <c r="W242" s="172"/>
      <c r="X242" s="172"/>
      <c r="Y242" s="172"/>
      <c r="Z242" s="172"/>
      <c r="AA242" s="172"/>
      <c r="AB242" s="172"/>
      <c r="AC242" s="172"/>
      <c r="AE242" s="172"/>
      <c r="AF242" s="172"/>
      <c r="AG242" s="189"/>
      <c r="AH242" s="189"/>
    </row>
    <row r="243" spans="1:34" x14ac:dyDescent="0.25">
      <c r="A243"/>
      <c r="B243"/>
      <c r="C243"/>
      <c r="D243"/>
      <c r="E243"/>
      <c r="F243"/>
      <c r="G243"/>
      <c r="H243"/>
      <c r="I243"/>
      <c r="J243"/>
      <c r="K243"/>
      <c r="L243"/>
      <c r="M243" s="483"/>
      <c r="N243" s="484"/>
      <c r="O243" s="484"/>
      <c r="P243" s="485"/>
      <c r="Q243" s="217"/>
      <c r="R243" s="217" t="s">
        <v>171</v>
      </c>
      <c r="S243" s="217"/>
      <c r="T243" s="217" t="s">
        <v>171</v>
      </c>
      <c r="U243"/>
      <c r="V243"/>
      <c r="W243" s="172"/>
      <c r="X243" s="172"/>
      <c r="Y243" s="172"/>
      <c r="Z243" s="172"/>
      <c r="AA243" s="172"/>
      <c r="AB243" s="172"/>
      <c r="AC243" s="172"/>
      <c r="AE243" s="172"/>
      <c r="AF243" s="172"/>
      <c r="AG243" s="189"/>
      <c r="AH243" s="189"/>
    </row>
    <row r="244" spans="1:34" x14ac:dyDescent="0.25">
      <c r="A244"/>
      <c r="B244"/>
      <c r="C244"/>
      <c r="D244"/>
      <c r="E244"/>
      <c r="F244"/>
      <c r="G244"/>
      <c r="H244"/>
      <c r="I244"/>
      <c r="J244"/>
      <c r="K244"/>
      <c r="L244"/>
      <c r="M244" s="477" t="s">
        <v>233</v>
      </c>
      <c r="N244" s="478"/>
      <c r="O244" s="478"/>
      <c r="P244" s="479"/>
      <c r="Q244" s="391" t="s">
        <v>144</v>
      </c>
      <c r="R244" s="391" t="s">
        <v>144</v>
      </c>
      <c r="S244" s="391" t="s">
        <v>144</v>
      </c>
      <c r="T244" s="391" t="s">
        <v>144</v>
      </c>
      <c r="U244"/>
      <c r="V244"/>
      <c r="W244" s="172"/>
      <c r="X244" s="172"/>
      <c r="Y244" s="172"/>
      <c r="Z244" s="172"/>
      <c r="AA244" s="172"/>
      <c r="AB244" s="172"/>
      <c r="AC244" s="172"/>
      <c r="AE244" s="172"/>
      <c r="AF244" s="172"/>
      <c r="AG244" s="189"/>
      <c r="AH244" s="189"/>
    </row>
    <row r="245" spans="1:34" x14ac:dyDescent="0.25">
      <c r="A245"/>
      <c r="B245"/>
      <c r="C245"/>
      <c r="D245"/>
      <c r="E245"/>
      <c r="F245"/>
      <c r="G245"/>
      <c r="H245"/>
      <c r="I245"/>
      <c r="J245"/>
      <c r="K245"/>
      <c r="L245"/>
      <c r="M245" s="392" t="s">
        <v>47</v>
      </c>
      <c r="N245" s="393"/>
      <c r="O245" s="303" t="s">
        <v>234</v>
      </c>
      <c r="P245" s="156"/>
      <c r="Q245" s="387">
        <f>Q210-Q216</f>
        <v>0</v>
      </c>
      <c r="R245" s="387">
        <f t="shared" ref="R245:T245" si="24">R210-R216</f>
        <v>0</v>
      </c>
      <c r="S245" s="387">
        <f t="shared" si="24"/>
        <v>0</v>
      </c>
      <c r="T245" s="387">
        <f t="shared" si="24"/>
        <v>0</v>
      </c>
      <c r="U245"/>
      <c r="V245"/>
      <c r="W245" s="172"/>
      <c r="X245" s="172"/>
      <c r="Y245" s="172"/>
      <c r="Z245" s="172"/>
      <c r="AA245" s="172"/>
      <c r="AB245" s="172"/>
      <c r="AC245" s="172"/>
      <c r="AE245" s="172"/>
      <c r="AF245" s="172"/>
      <c r="AG245" s="189"/>
      <c r="AH245" s="189"/>
    </row>
    <row r="246" spans="1:34" x14ac:dyDescent="0.25">
      <c r="A246"/>
      <c r="B246"/>
      <c r="C246"/>
      <c r="D246"/>
      <c r="E246"/>
      <c r="F246"/>
      <c r="G246"/>
      <c r="H246"/>
      <c r="I246"/>
      <c r="J246"/>
      <c r="K246"/>
      <c r="L246"/>
      <c r="M246" s="394" t="s">
        <v>48</v>
      </c>
      <c r="N246" s="395"/>
      <c r="O246" s="303" t="s">
        <v>235</v>
      </c>
      <c r="P246" s="396"/>
      <c r="Q246" s="387">
        <f t="shared" ref="Q246:T246" si="25">Q211-Q217</f>
        <v>0</v>
      </c>
      <c r="R246" s="387">
        <f t="shared" si="25"/>
        <v>0</v>
      </c>
      <c r="S246" s="387">
        <f t="shared" si="25"/>
        <v>0</v>
      </c>
      <c r="T246" s="387">
        <f t="shared" si="25"/>
        <v>0</v>
      </c>
      <c r="U246"/>
      <c r="V246"/>
      <c r="W246" s="172"/>
      <c r="X246" s="172"/>
      <c r="Y246" s="172"/>
      <c r="Z246" s="172"/>
      <c r="AA246" s="172"/>
      <c r="AB246" s="172"/>
      <c r="AC246" s="172"/>
      <c r="AE246" s="172"/>
      <c r="AF246" s="172"/>
      <c r="AG246" s="189"/>
      <c r="AH246" s="189"/>
    </row>
    <row r="247" spans="1:34" x14ac:dyDescent="0.25">
      <c r="A247"/>
      <c r="B247"/>
      <c r="C247"/>
      <c r="D247"/>
      <c r="E247"/>
      <c r="F247"/>
      <c r="G247"/>
      <c r="H247"/>
      <c r="I247"/>
      <c r="J247"/>
      <c r="K247"/>
      <c r="L247"/>
      <c r="M247" s="392" t="s">
        <v>49</v>
      </c>
      <c r="N247" s="393"/>
      <c r="O247" s="303" t="s">
        <v>236</v>
      </c>
      <c r="P247" s="156"/>
      <c r="Q247" s="387">
        <f t="shared" ref="Q247:T247" si="26">Q212-Q218</f>
        <v>0</v>
      </c>
      <c r="R247" s="387">
        <f t="shared" si="26"/>
        <v>0</v>
      </c>
      <c r="S247" s="387">
        <f t="shared" si="26"/>
        <v>0</v>
      </c>
      <c r="T247" s="387">
        <f t="shared" si="26"/>
        <v>0</v>
      </c>
      <c r="U247"/>
      <c r="V247"/>
      <c r="W247" s="172"/>
      <c r="X247" s="172"/>
      <c r="Y247" s="172"/>
      <c r="Z247" s="172"/>
      <c r="AA247" s="172"/>
      <c r="AB247" s="172"/>
      <c r="AC247" s="172"/>
      <c r="AE247" s="172"/>
      <c r="AF247" s="172"/>
      <c r="AG247" s="189"/>
      <c r="AH247" s="189"/>
    </row>
    <row r="248" spans="1:34" x14ac:dyDescent="0.25">
      <c r="A248"/>
      <c r="B248"/>
      <c r="C248"/>
      <c r="D248"/>
      <c r="E248"/>
      <c r="F248"/>
      <c r="G248"/>
      <c r="H248"/>
      <c r="I248"/>
      <c r="J248"/>
      <c r="K248"/>
      <c r="L248"/>
      <c r="M248" s="394" t="s">
        <v>50</v>
      </c>
      <c r="N248" s="395"/>
      <c r="O248" s="303" t="s">
        <v>237</v>
      </c>
      <c r="P248" s="396"/>
      <c r="Q248" s="387">
        <f t="shared" ref="Q248:T248" si="27">Q213-Q219</f>
        <v>0</v>
      </c>
      <c r="R248" s="387">
        <f t="shared" si="27"/>
        <v>0</v>
      </c>
      <c r="S248" s="387">
        <f t="shared" si="27"/>
        <v>0</v>
      </c>
      <c r="T248" s="387">
        <f t="shared" si="27"/>
        <v>0</v>
      </c>
      <c r="U248"/>
      <c r="V248"/>
      <c r="W248" s="172"/>
      <c r="X248" s="172"/>
      <c r="Y248" s="172"/>
      <c r="Z248" s="172"/>
      <c r="AA248" s="172"/>
      <c r="AB248" s="172"/>
      <c r="AC248" s="172"/>
      <c r="AE248" s="172"/>
      <c r="AF248" s="172"/>
      <c r="AG248" s="189"/>
      <c r="AH248" s="189"/>
    </row>
    <row r="249" spans="1:34" x14ac:dyDescent="0.25">
      <c r="A249"/>
      <c r="B249"/>
      <c r="C249"/>
      <c r="D249"/>
      <c r="E249"/>
      <c r="F249"/>
      <c r="G249"/>
      <c r="H249"/>
      <c r="I249"/>
      <c r="J249"/>
      <c r="K249"/>
      <c r="L249"/>
      <c r="M249" s="397" t="s">
        <v>172</v>
      </c>
      <c r="N249" s="393"/>
      <c r="O249" s="303" t="s">
        <v>238</v>
      </c>
      <c r="P249" s="156"/>
      <c r="Q249" s="387">
        <f t="shared" ref="Q249:T249" si="28">Q214-Q220</f>
        <v>0</v>
      </c>
      <c r="R249" s="387">
        <f t="shared" si="28"/>
        <v>0</v>
      </c>
      <c r="S249" s="387">
        <f t="shared" si="28"/>
        <v>0</v>
      </c>
      <c r="T249" s="387">
        <f t="shared" si="28"/>
        <v>0</v>
      </c>
      <c r="U249"/>
      <c r="V249"/>
      <c r="W249" s="172"/>
      <c r="X249" s="172"/>
      <c r="Y249" s="172"/>
      <c r="Z249" s="172"/>
      <c r="AA249" s="172"/>
      <c r="AB249" s="172"/>
      <c r="AC249" s="172"/>
      <c r="AE249" s="172"/>
      <c r="AF249" s="172"/>
      <c r="AG249" s="189"/>
      <c r="AH249" s="189"/>
    </row>
    <row r="250" spans="1:34" x14ac:dyDescent="0.25">
      <c r="A250"/>
      <c r="B250"/>
      <c r="C250"/>
      <c r="D250"/>
      <c r="E250"/>
      <c r="F250"/>
      <c r="G250"/>
      <c r="H250"/>
      <c r="I250"/>
      <c r="J250"/>
      <c r="K250"/>
      <c r="L250"/>
      <c r="M250" s="473" t="s">
        <v>166</v>
      </c>
      <c r="N250" s="473"/>
      <c r="O250" s="473"/>
      <c r="P250" s="473"/>
      <c r="Q250" s="290">
        <v>2000</v>
      </c>
      <c r="R250" s="290">
        <v>100</v>
      </c>
      <c r="S250" s="290">
        <v>1000</v>
      </c>
      <c r="T250" s="290">
        <v>100</v>
      </c>
      <c r="U250"/>
      <c r="V250"/>
      <c r="W250" s="172"/>
      <c r="X250" s="172"/>
      <c r="Y250" s="172"/>
      <c r="Z250" s="172"/>
      <c r="AA250" s="172"/>
      <c r="AB250" s="172"/>
      <c r="AC250" s="172"/>
      <c r="AE250" s="172"/>
      <c r="AF250" s="172"/>
      <c r="AG250" s="189"/>
      <c r="AH250" s="189"/>
    </row>
    <row r="251" spans="1:34" ht="13.5" customHeight="1" x14ac:dyDescent="0.25">
      <c r="A251"/>
      <c r="B251"/>
      <c r="C251"/>
      <c r="D251"/>
      <c r="E251"/>
      <c r="F251"/>
      <c r="G251"/>
      <c r="H251"/>
      <c r="I251"/>
      <c r="J251"/>
      <c r="K251"/>
      <c r="L251"/>
      <c r="M251" s="472" t="s">
        <v>174</v>
      </c>
      <c r="N251" s="472"/>
      <c r="O251" s="472"/>
      <c r="P251" s="472"/>
      <c r="Q251" s="472"/>
      <c r="R251" s="472"/>
      <c r="S251" s="472"/>
      <c r="T251" s="472"/>
      <c r="U251"/>
      <c r="V251"/>
      <c r="W251" s="172"/>
      <c r="X251" s="172"/>
      <c r="Y251" s="172"/>
      <c r="Z251" s="172"/>
      <c r="AA251" s="172"/>
      <c r="AB251" s="172"/>
      <c r="AC251" s="172"/>
      <c r="AE251" s="172"/>
      <c r="AF251" s="172"/>
      <c r="AG251" s="189"/>
      <c r="AH251" s="189"/>
    </row>
    <row r="252" spans="1:34" x14ac:dyDescent="0.25">
      <c r="A252"/>
      <c r="B252"/>
      <c r="C252"/>
      <c r="D252"/>
      <c r="E252"/>
      <c r="F252"/>
      <c r="G252"/>
      <c r="H252"/>
      <c r="I252"/>
      <c r="J252"/>
      <c r="K252"/>
      <c r="L252"/>
      <c r="M252" s="291" t="s">
        <v>239</v>
      </c>
      <c r="N252" s="353"/>
      <c r="O252" s="293"/>
      <c r="P252" s="293"/>
      <c r="Q252" s="293"/>
      <c r="R252" s="293"/>
      <c r="S252" s="293"/>
      <c r="T252" s="293"/>
      <c r="U252"/>
      <c r="V252"/>
      <c r="W252" s="172"/>
      <c r="X252" s="172"/>
      <c r="Y252" s="172"/>
      <c r="Z252" s="172"/>
      <c r="AA252" s="172"/>
      <c r="AB252" s="172"/>
      <c r="AC252" s="172"/>
      <c r="AE252" s="172"/>
      <c r="AF252" s="172"/>
      <c r="AG252" s="189"/>
      <c r="AH252" s="189"/>
    </row>
    <row r="253" spans="1:34" x14ac:dyDescent="0.25">
      <c r="A253"/>
      <c r="B253"/>
      <c r="C253"/>
      <c r="D253"/>
      <c r="E253"/>
      <c r="F253"/>
      <c r="G253"/>
      <c r="H253"/>
      <c r="I253"/>
      <c r="J253"/>
      <c r="K253"/>
      <c r="L253"/>
      <c r="M253" s="253"/>
      <c r="N253" s="189"/>
      <c r="O253" s="189"/>
      <c r="P253" s="189"/>
      <c r="Q253" s="253"/>
      <c r="R253" s="253"/>
      <c r="S253" s="253"/>
      <c r="T253" s="253"/>
      <c r="U253"/>
      <c r="V253"/>
      <c r="W253" s="172"/>
      <c r="X253" s="172"/>
      <c r="Y253" s="172"/>
      <c r="Z253" s="172"/>
      <c r="AA253" s="172"/>
      <c r="AB253" s="172"/>
      <c r="AC253" s="172"/>
      <c r="AE253" s="172"/>
      <c r="AF253" s="172"/>
      <c r="AG253" s="189"/>
      <c r="AH253" s="189"/>
    </row>
    <row r="254" spans="1:34" x14ac:dyDescent="0.25">
      <c r="A254"/>
      <c r="B254"/>
      <c r="C254"/>
      <c r="D254"/>
      <c r="E254"/>
      <c r="F254"/>
      <c r="G254"/>
      <c r="H254"/>
      <c r="I254"/>
      <c r="J254"/>
      <c r="K254"/>
      <c r="L254"/>
      <c r="M254" s="189"/>
      <c r="N254" s="189"/>
      <c r="O254" s="189"/>
      <c r="P254" s="189"/>
      <c r="Q254" s="189"/>
      <c r="R254" s="189"/>
      <c r="S254" s="189"/>
      <c r="T254" s="189"/>
      <c r="U254"/>
      <c r="V254"/>
      <c r="W254" s="172"/>
      <c r="X254" s="172"/>
      <c r="Y254" s="172"/>
      <c r="Z254" s="172"/>
      <c r="AA254" s="172"/>
      <c r="AB254" s="172"/>
      <c r="AC254" s="172"/>
      <c r="AE254" s="172"/>
      <c r="AF254" s="172"/>
      <c r="AG254" s="189"/>
      <c r="AH254" s="189"/>
    </row>
    <row r="255" spans="1:34" x14ac:dyDescent="0.25">
      <c r="A255"/>
      <c r="B255"/>
      <c r="C255"/>
      <c r="D255"/>
      <c r="E255"/>
      <c r="F255"/>
      <c r="G255"/>
      <c r="H255"/>
      <c r="I255"/>
      <c r="J255"/>
      <c r="K255"/>
      <c r="L255"/>
      <c r="M255" s="555" t="s">
        <v>137</v>
      </c>
      <c r="N255" s="556"/>
      <c r="O255" s="189"/>
      <c r="P255" s="189"/>
      <c r="Q255" s="189"/>
      <c r="R255" s="189"/>
      <c r="S255" s="189"/>
      <c r="T255" s="189"/>
      <c r="U255"/>
      <c r="V255"/>
      <c r="W255" s="172"/>
      <c r="X255" s="172"/>
      <c r="Y255" s="172"/>
      <c r="Z255" s="172"/>
      <c r="AA255" s="172"/>
      <c r="AB255" s="172"/>
      <c r="AC255" s="172"/>
      <c r="AE255" s="172"/>
      <c r="AF255" s="172"/>
      <c r="AG255" s="189"/>
      <c r="AH255" s="189"/>
    </row>
    <row r="256" spans="1:34" ht="33" customHeight="1" x14ac:dyDescent="0.25">
      <c r="A256"/>
      <c r="B256"/>
      <c r="C256"/>
      <c r="D256"/>
      <c r="E256"/>
      <c r="F256"/>
      <c r="G256"/>
      <c r="H256"/>
      <c r="I256"/>
      <c r="J256"/>
      <c r="K256"/>
      <c r="L256"/>
      <c r="M256" s="572" t="s">
        <v>140</v>
      </c>
      <c r="N256" s="573"/>
      <c r="O256" s="189"/>
      <c r="P256" s="189"/>
      <c r="Q256" s="189"/>
      <c r="R256" s="189"/>
      <c r="S256" s="189"/>
      <c r="T256" s="189"/>
      <c r="U256"/>
      <c r="V256"/>
      <c r="W256" s="172"/>
      <c r="X256" s="172"/>
      <c r="Y256" s="172"/>
      <c r="Z256" s="172"/>
      <c r="AA256" s="172"/>
      <c r="AB256" s="172"/>
      <c r="AC256" s="172"/>
      <c r="AE256" s="172"/>
      <c r="AF256" s="172"/>
      <c r="AG256" s="189"/>
      <c r="AH256" s="189"/>
    </row>
    <row r="257" spans="1:34" x14ac:dyDescent="0.25">
      <c r="A257"/>
      <c r="B257"/>
      <c r="C257"/>
      <c r="D257"/>
      <c r="E257"/>
      <c r="F257"/>
      <c r="G257"/>
      <c r="H257"/>
      <c r="I257"/>
      <c r="J257"/>
      <c r="K257"/>
      <c r="L257"/>
      <c r="M257" s="477" t="s">
        <v>46</v>
      </c>
      <c r="N257" s="478"/>
      <c r="O257" s="478"/>
      <c r="P257" s="479"/>
      <c r="Q257" s="574" t="s">
        <v>83</v>
      </c>
      <c r="R257" s="575"/>
      <c r="S257" s="575" t="s">
        <v>84</v>
      </c>
      <c r="T257" s="576"/>
      <c r="U257"/>
      <c r="V257"/>
      <c r="W257" s="172"/>
      <c r="X257" s="172"/>
      <c r="Y257" s="172"/>
      <c r="Z257" s="172"/>
      <c r="AA257" s="172"/>
      <c r="AB257" s="172"/>
      <c r="AC257" s="172"/>
      <c r="AE257" s="172"/>
      <c r="AF257" s="172"/>
      <c r="AG257" s="189"/>
      <c r="AH257" s="189"/>
    </row>
    <row r="258" spans="1:34" x14ac:dyDescent="0.25">
      <c r="A258"/>
      <c r="B258"/>
      <c r="C258"/>
      <c r="D258"/>
      <c r="E258"/>
      <c r="F258"/>
      <c r="G258"/>
      <c r="H258"/>
      <c r="I258"/>
      <c r="J258"/>
      <c r="K258"/>
      <c r="L258"/>
      <c r="M258" s="480"/>
      <c r="N258" s="481"/>
      <c r="O258" s="481"/>
      <c r="P258" s="482"/>
      <c r="Q258" s="260" t="s">
        <v>85</v>
      </c>
      <c r="R258" s="260" t="s">
        <v>169</v>
      </c>
      <c r="S258" s="260" t="s">
        <v>85</v>
      </c>
      <c r="T258" s="260" t="s">
        <v>169</v>
      </c>
      <c r="U258"/>
      <c r="V258"/>
      <c r="W258" s="172"/>
      <c r="X258" s="172"/>
      <c r="Y258" s="172"/>
      <c r="Z258" s="172"/>
      <c r="AA258" s="172"/>
      <c r="AB258" s="172"/>
      <c r="AC258" s="172"/>
      <c r="AE258" s="172"/>
      <c r="AF258" s="172"/>
      <c r="AG258" s="189"/>
      <c r="AH258" s="189"/>
    </row>
    <row r="259" spans="1:34" x14ac:dyDescent="0.25">
      <c r="A259"/>
      <c r="B259"/>
      <c r="C259"/>
      <c r="D259"/>
      <c r="E259"/>
      <c r="F259"/>
      <c r="G259"/>
      <c r="H259"/>
      <c r="I259"/>
      <c r="J259"/>
      <c r="K259"/>
      <c r="L259"/>
      <c r="M259" s="203"/>
      <c r="N259" s="304" t="s">
        <v>146</v>
      </c>
      <c r="O259" s="240"/>
      <c r="P259" s="202"/>
      <c r="Q259" s="206"/>
      <c r="R259" s="206" t="s">
        <v>170</v>
      </c>
      <c r="S259" s="206"/>
      <c r="T259" s="206" t="s">
        <v>170</v>
      </c>
      <c r="U259"/>
      <c r="V259"/>
      <c r="W259" s="172"/>
      <c r="X259" s="172"/>
      <c r="Y259" s="172"/>
      <c r="Z259" s="172"/>
      <c r="AA259" s="172"/>
      <c r="AB259" s="172"/>
      <c r="AC259" s="172"/>
      <c r="AE259" s="172"/>
      <c r="AF259" s="172"/>
      <c r="AG259" s="189"/>
      <c r="AH259" s="189"/>
    </row>
    <row r="260" spans="1:34" x14ac:dyDescent="0.25">
      <c r="A260"/>
      <c r="B260"/>
      <c r="C260"/>
      <c r="D260"/>
      <c r="E260"/>
      <c r="F260"/>
      <c r="G260"/>
      <c r="H260"/>
      <c r="I260"/>
      <c r="J260"/>
      <c r="K260"/>
      <c r="L260"/>
      <c r="M260" s="211"/>
      <c r="N260" s="304"/>
      <c r="O260" s="245"/>
      <c r="P260" s="212"/>
      <c r="Q260" s="217"/>
      <c r="R260" s="217" t="s">
        <v>171</v>
      </c>
      <c r="S260" s="217"/>
      <c r="T260" s="217" t="s">
        <v>171</v>
      </c>
      <c r="U260"/>
      <c r="V260"/>
      <c r="W260" s="172"/>
      <c r="X260" s="172"/>
      <c r="Y260" s="172"/>
      <c r="Z260" s="172"/>
      <c r="AA260" s="172"/>
      <c r="AB260" s="172"/>
      <c r="AC260" s="172"/>
      <c r="AE260" s="172"/>
      <c r="AF260" s="172"/>
      <c r="AG260" s="189"/>
      <c r="AH260" s="189"/>
    </row>
    <row r="261" spans="1:34" x14ac:dyDescent="0.25">
      <c r="A261"/>
      <c r="B261"/>
      <c r="C261"/>
      <c r="D261"/>
      <c r="E261"/>
      <c r="F261"/>
      <c r="G261"/>
      <c r="H261"/>
      <c r="I261"/>
      <c r="J261"/>
      <c r="K261"/>
      <c r="L261"/>
      <c r="M261" s="469" t="s">
        <v>240</v>
      </c>
      <c r="N261" s="470"/>
      <c r="O261" s="470"/>
      <c r="P261" s="471"/>
      <c r="Q261" s="264" t="s">
        <v>168</v>
      </c>
      <c r="R261" s="264" t="s">
        <v>168</v>
      </c>
      <c r="S261" s="264" t="s">
        <v>168</v>
      </c>
      <c r="T261" s="264" t="s">
        <v>168</v>
      </c>
      <c r="U261"/>
      <c r="V261"/>
      <c r="W261" s="172"/>
      <c r="X261" s="172"/>
      <c r="Y261" s="172"/>
      <c r="Z261" s="172"/>
      <c r="AA261" s="172"/>
      <c r="AB261" s="172"/>
      <c r="AC261" s="172"/>
      <c r="AE261" s="172"/>
      <c r="AF261" s="172"/>
      <c r="AG261" s="189"/>
      <c r="AH261" s="189"/>
    </row>
    <row r="262" spans="1:34" x14ac:dyDescent="0.25">
      <c r="A262"/>
      <c r="B262"/>
      <c r="C262"/>
      <c r="D262"/>
      <c r="E262"/>
      <c r="F262"/>
      <c r="G262"/>
      <c r="H262"/>
      <c r="I262"/>
      <c r="J262"/>
      <c r="K262"/>
      <c r="L262"/>
      <c r="M262" s="398" t="s">
        <v>47</v>
      </c>
      <c r="N262" s="399"/>
      <c r="O262" s="324" t="s">
        <v>241</v>
      </c>
      <c r="P262" s="400"/>
      <c r="Q262" s="326">
        <f>(Q210/Q231)*100</f>
        <v>0</v>
      </c>
      <c r="R262" s="326">
        <f t="shared" ref="R262:T262" si="29">(R210/R231)*100</f>
        <v>0</v>
      </c>
      <c r="S262" s="326">
        <f t="shared" si="29"/>
        <v>0</v>
      </c>
      <c r="T262" s="326">
        <f t="shared" si="29"/>
        <v>0</v>
      </c>
      <c r="U262"/>
      <c r="V262"/>
      <c r="W262" s="172"/>
      <c r="X262" s="172"/>
      <c r="Y262" s="172"/>
      <c r="Z262" s="172"/>
      <c r="AA262" s="172"/>
      <c r="AB262" s="172"/>
      <c r="AC262" s="172"/>
      <c r="AE262" s="172"/>
      <c r="AF262" s="172"/>
      <c r="AG262" s="189"/>
      <c r="AH262" s="189"/>
    </row>
    <row r="263" spans="1:34" x14ac:dyDescent="0.25">
      <c r="A263"/>
      <c r="B263"/>
      <c r="C263"/>
      <c r="D263"/>
      <c r="E263"/>
      <c r="F263"/>
      <c r="G263"/>
      <c r="H263"/>
      <c r="I263"/>
      <c r="J263"/>
      <c r="K263"/>
      <c r="L263"/>
      <c r="M263" s="392" t="s">
        <v>48</v>
      </c>
      <c r="N263" s="393"/>
      <c r="O263" s="324" t="s">
        <v>242</v>
      </c>
      <c r="P263" s="156"/>
      <c r="Q263" s="326">
        <f t="shared" ref="Q263:T263" si="30">(Q211/Q232)*100</f>
        <v>0</v>
      </c>
      <c r="R263" s="326">
        <f t="shared" si="30"/>
        <v>0</v>
      </c>
      <c r="S263" s="326">
        <f t="shared" si="30"/>
        <v>0</v>
      </c>
      <c r="T263" s="326">
        <f t="shared" si="30"/>
        <v>0</v>
      </c>
      <c r="U263"/>
      <c r="V263"/>
      <c r="W263" s="172"/>
      <c r="X263" s="172"/>
      <c r="Y263" s="172"/>
      <c r="Z263" s="172"/>
      <c r="AA263" s="172"/>
      <c r="AB263" s="172"/>
      <c r="AC263" s="172"/>
      <c r="AE263" s="172"/>
      <c r="AF263" s="172"/>
      <c r="AG263" s="189"/>
      <c r="AH263" s="189"/>
    </row>
    <row r="264" spans="1:34" x14ac:dyDescent="0.25">
      <c r="A264"/>
      <c r="B264"/>
      <c r="C264"/>
      <c r="D264"/>
      <c r="E264"/>
      <c r="F264"/>
      <c r="G264"/>
      <c r="H264"/>
      <c r="I264"/>
      <c r="J264"/>
      <c r="K264"/>
      <c r="L264"/>
      <c r="M264" s="401" t="s">
        <v>49</v>
      </c>
      <c r="N264" s="402"/>
      <c r="O264" s="324" t="s">
        <v>243</v>
      </c>
      <c r="P264" s="396"/>
      <c r="Q264" s="326">
        <f t="shared" ref="Q264:T264" si="31">(Q212/Q233)*100</f>
        <v>0</v>
      </c>
      <c r="R264" s="326">
        <f t="shared" si="31"/>
        <v>0</v>
      </c>
      <c r="S264" s="326">
        <f t="shared" si="31"/>
        <v>0</v>
      </c>
      <c r="T264" s="326">
        <f t="shared" si="31"/>
        <v>0</v>
      </c>
      <c r="U264"/>
      <c r="V264"/>
      <c r="W264" s="172"/>
      <c r="X264" s="172"/>
      <c r="Y264" s="172"/>
      <c r="Z264" s="172"/>
      <c r="AA264" s="172"/>
      <c r="AB264" s="172"/>
      <c r="AC264" s="172"/>
      <c r="AE264" s="172"/>
      <c r="AF264" s="172"/>
      <c r="AG264" s="189"/>
      <c r="AH264" s="189"/>
    </row>
    <row r="265" spans="1:34" x14ac:dyDescent="0.25">
      <c r="A265"/>
      <c r="B265"/>
      <c r="C265"/>
      <c r="D265"/>
      <c r="E265"/>
      <c r="F265"/>
      <c r="G265"/>
      <c r="H265"/>
      <c r="I265"/>
      <c r="J265"/>
      <c r="K265"/>
      <c r="L265"/>
      <c r="M265" s="392" t="s">
        <v>50</v>
      </c>
      <c r="N265" s="393"/>
      <c r="O265" s="324" t="s">
        <v>244</v>
      </c>
      <c r="P265" s="156"/>
      <c r="Q265" s="326">
        <f t="shared" ref="Q265:T265" si="32">(Q213/Q234)*100</f>
        <v>0</v>
      </c>
      <c r="R265" s="326">
        <f t="shared" si="32"/>
        <v>0</v>
      </c>
      <c r="S265" s="326">
        <f t="shared" si="32"/>
        <v>0</v>
      </c>
      <c r="T265" s="326">
        <f t="shared" si="32"/>
        <v>0</v>
      </c>
      <c r="U265"/>
      <c r="V265"/>
      <c r="W265" s="172"/>
      <c r="X265" s="172"/>
      <c r="Y265" s="172"/>
      <c r="Z265" s="172"/>
      <c r="AA265" s="172"/>
      <c r="AB265" s="172"/>
      <c r="AC265" s="172"/>
      <c r="AE265" s="172"/>
      <c r="AF265" s="172"/>
      <c r="AG265" s="189"/>
      <c r="AH265" s="189"/>
    </row>
    <row r="266" spans="1:34" x14ac:dyDescent="0.25">
      <c r="A266"/>
      <c r="B266"/>
      <c r="C266"/>
      <c r="D266"/>
      <c r="E266"/>
      <c r="F266"/>
      <c r="G266"/>
      <c r="H266"/>
      <c r="I266"/>
      <c r="J266"/>
      <c r="K266"/>
      <c r="L266"/>
      <c r="M266" s="397" t="s">
        <v>173</v>
      </c>
      <c r="N266" s="393"/>
      <c r="O266" s="303" t="s">
        <v>245</v>
      </c>
      <c r="P266" s="156"/>
      <c r="Q266" s="326">
        <f t="shared" ref="Q266:T266" si="33">(Q214/Q235)*100</f>
        <v>0</v>
      </c>
      <c r="R266" s="326">
        <f t="shared" si="33"/>
        <v>0</v>
      </c>
      <c r="S266" s="326">
        <f t="shared" si="33"/>
        <v>0</v>
      </c>
      <c r="T266" s="326">
        <f t="shared" si="33"/>
        <v>0</v>
      </c>
      <c r="U266"/>
      <c r="V266"/>
      <c r="W266" s="172"/>
      <c r="X266" s="172"/>
      <c r="Y266" s="172"/>
      <c r="Z266" s="172"/>
      <c r="AA266" s="172"/>
      <c r="AB266" s="172"/>
      <c r="AC266" s="172"/>
      <c r="AE266" s="172"/>
      <c r="AF266" s="172"/>
      <c r="AG266" s="189"/>
      <c r="AH266" s="189"/>
    </row>
    <row r="267" spans="1:34" x14ac:dyDescent="0.25">
      <c r="A267"/>
      <c r="B267"/>
      <c r="C267"/>
      <c r="D267"/>
      <c r="E267"/>
      <c r="F267"/>
      <c r="G267"/>
      <c r="H267"/>
      <c r="I267"/>
      <c r="J267"/>
      <c r="K267"/>
      <c r="L267"/>
      <c r="M267" s="291" t="s">
        <v>246</v>
      </c>
      <c r="N267" s="189"/>
      <c r="O267" s="189"/>
      <c r="P267" s="189"/>
      <c r="Q267" s="189"/>
      <c r="R267" s="189"/>
      <c r="S267" s="189"/>
      <c r="T267" s="189"/>
      <c r="U267"/>
      <c r="V267"/>
      <c r="W267" s="172"/>
      <c r="X267" s="172"/>
      <c r="Y267" s="172"/>
      <c r="Z267" s="172"/>
      <c r="AA267" s="172"/>
      <c r="AB267" s="172"/>
      <c r="AC267" s="172"/>
      <c r="AE267" s="172"/>
      <c r="AF267" s="172"/>
      <c r="AG267" s="189"/>
      <c r="AH267" s="189"/>
    </row>
    <row r="268" spans="1:34" x14ac:dyDescent="0.25">
      <c r="I268"/>
      <c r="J268"/>
      <c r="R268"/>
    </row>
    <row r="269" spans="1:34" x14ac:dyDescent="0.25">
      <c r="I269"/>
      <c r="J269"/>
      <c r="R269"/>
    </row>
    <row r="270" spans="1:34" x14ac:dyDescent="0.25">
      <c r="I270"/>
      <c r="J270"/>
      <c r="M270" s="353" t="s">
        <v>222</v>
      </c>
      <c r="R270"/>
    </row>
    <row r="271" spans="1:34" x14ac:dyDescent="0.25">
      <c r="I271"/>
      <c r="J271"/>
      <c r="R271"/>
    </row>
    <row r="272" spans="1:34" x14ac:dyDescent="0.25">
      <c r="I272"/>
      <c r="J272"/>
      <c r="R272"/>
    </row>
    <row r="273" spans="9:18" x14ac:dyDescent="0.25">
      <c r="I273"/>
      <c r="J273"/>
      <c r="R273"/>
    </row>
    <row r="274" spans="9:18" x14ac:dyDescent="0.25">
      <c r="I274"/>
      <c r="J274"/>
      <c r="R274"/>
    </row>
    <row r="275" spans="9:18" x14ac:dyDescent="0.25">
      <c r="I275"/>
      <c r="J275"/>
      <c r="R275"/>
    </row>
    <row r="276" spans="9:18" x14ac:dyDescent="0.25">
      <c r="I276"/>
      <c r="J276"/>
      <c r="R276"/>
    </row>
    <row r="277" spans="9:18" x14ac:dyDescent="0.25">
      <c r="I277"/>
      <c r="J277"/>
      <c r="R277"/>
    </row>
    <row r="278" spans="9:18" x14ac:dyDescent="0.25">
      <c r="I278"/>
      <c r="J278"/>
      <c r="R278"/>
    </row>
    <row r="279" spans="9:18" x14ac:dyDescent="0.25">
      <c r="I279"/>
      <c r="J279"/>
      <c r="R279"/>
    </row>
    <row r="280" spans="9:18" x14ac:dyDescent="0.25">
      <c r="I280"/>
      <c r="J280"/>
      <c r="R280"/>
    </row>
    <row r="281" spans="9:18" x14ac:dyDescent="0.25">
      <c r="I281"/>
      <c r="J281"/>
      <c r="R281"/>
    </row>
    <row r="282" spans="9:18" x14ac:dyDescent="0.25">
      <c r="I282"/>
      <c r="J282"/>
      <c r="R282"/>
    </row>
    <row r="283" spans="9:18" x14ac:dyDescent="0.25">
      <c r="I283"/>
      <c r="J283"/>
      <c r="R283"/>
    </row>
    <row r="284" spans="9:18" x14ac:dyDescent="0.25">
      <c r="I284"/>
      <c r="J284"/>
      <c r="R284"/>
    </row>
    <row r="285" spans="9:18" x14ac:dyDescent="0.25">
      <c r="I285"/>
      <c r="J285"/>
      <c r="R285"/>
    </row>
    <row r="286" spans="9:18" x14ac:dyDescent="0.25">
      <c r="I286"/>
      <c r="J286"/>
      <c r="R286"/>
    </row>
    <row r="287" spans="9:18" x14ac:dyDescent="0.25">
      <c r="I287"/>
      <c r="J287"/>
      <c r="R287"/>
    </row>
    <row r="288" spans="9:18" x14ac:dyDescent="0.25">
      <c r="I288"/>
      <c r="J288"/>
      <c r="R288"/>
    </row>
    <row r="289" spans="9:18" x14ac:dyDescent="0.25">
      <c r="I289"/>
      <c r="J289"/>
      <c r="R289"/>
    </row>
    <row r="290" spans="9:18" x14ac:dyDescent="0.25">
      <c r="I290"/>
      <c r="J290"/>
      <c r="R290"/>
    </row>
    <row r="291" spans="9:18" x14ac:dyDescent="0.25">
      <c r="I291"/>
      <c r="J291"/>
      <c r="R291"/>
    </row>
    <row r="292" spans="9:18" x14ac:dyDescent="0.25">
      <c r="I292"/>
      <c r="J292"/>
      <c r="R292"/>
    </row>
    <row r="293" spans="9:18" x14ac:dyDescent="0.25">
      <c r="I293"/>
      <c r="J293"/>
      <c r="R293"/>
    </row>
    <row r="294" spans="9:18" x14ac:dyDescent="0.25">
      <c r="I294"/>
      <c r="J294"/>
      <c r="R294"/>
    </row>
    <row r="295" spans="9:18" x14ac:dyDescent="0.25">
      <c r="I295"/>
      <c r="J295"/>
      <c r="R295"/>
    </row>
    <row r="296" spans="9:18" x14ac:dyDescent="0.25">
      <c r="I296"/>
      <c r="J296"/>
      <c r="R296"/>
    </row>
    <row r="297" spans="9:18" x14ac:dyDescent="0.25">
      <c r="I297"/>
      <c r="J297"/>
      <c r="R297"/>
    </row>
    <row r="298" spans="9:18" x14ac:dyDescent="0.25">
      <c r="I298"/>
      <c r="J298"/>
      <c r="R298"/>
    </row>
    <row r="299" spans="9:18" x14ac:dyDescent="0.25">
      <c r="I299"/>
      <c r="J299"/>
      <c r="R299"/>
    </row>
    <row r="300" spans="9:18" x14ac:dyDescent="0.25">
      <c r="I300"/>
      <c r="J300"/>
      <c r="R300"/>
    </row>
    <row r="301" spans="9:18" x14ac:dyDescent="0.25">
      <c r="I301"/>
      <c r="J301"/>
      <c r="R301"/>
    </row>
    <row r="302" spans="9:18" x14ac:dyDescent="0.25">
      <c r="I302"/>
      <c r="J302"/>
      <c r="R302"/>
    </row>
    <row r="303" spans="9:18" x14ac:dyDescent="0.25">
      <c r="I303"/>
      <c r="J303"/>
      <c r="R303"/>
    </row>
    <row r="304" spans="9:18" x14ac:dyDescent="0.25">
      <c r="I304"/>
      <c r="J304"/>
      <c r="R304"/>
    </row>
    <row r="305" spans="9:18" x14ac:dyDescent="0.25">
      <c r="I305"/>
      <c r="J305"/>
      <c r="R305"/>
    </row>
    <row r="306" spans="9:18" x14ac:dyDescent="0.25">
      <c r="I306"/>
      <c r="J306"/>
      <c r="R306"/>
    </row>
    <row r="307" spans="9:18" x14ac:dyDescent="0.25">
      <c r="I307"/>
      <c r="J307"/>
      <c r="R307"/>
    </row>
    <row r="308" spans="9:18" x14ac:dyDescent="0.25">
      <c r="I308"/>
      <c r="J308"/>
      <c r="R308"/>
    </row>
    <row r="309" spans="9:18" x14ac:dyDescent="0.25">
      <c r="I309"/>
      <c r="J309"/>
      <c r="R309"/>
    </row>
    <row r="310" spans="9:18" x14ac:dyDescent="0.25">
      <c r="I310"/>
      <c r="J310"/>
      <c r="R310"/>
    </row>
    <row r="311" spans="9:18" x14ac:dyDescent="0.25">
      <c r="I311"/>
      <c r="J311"/>
      <c r="R311"/>
    </row>
    <row r="312" spans="9:18" x14ac:dyDescent="0.25">
      <c r="I312"/>
      <c r="J312"/>
      <c r="R312"/>
    </row>
    <row r="313" spans="9:18" x14ac:dyDescent="0.25">
      <c r="I313"/>
      <c r="J313"/>
      <c r="R313"/>
    </row>
    <row r="314" spans="9:18" x14ac:dyDescent="0.25">
      <c r="I314"/>
      <c r="J314"/>
      <c r="R314"/>
    </row>
    <row r="315" spans="9:18" x14ac:dyDescent="0.25">
      <c r="I315"/>
      <c r="J315"/>
      <c r="R315"/>
    </row>
    <row r="316" spans="9:18" x14ac:dyDescent="0.25">
      <c r="I316"/>
      <c r="J316"/>
      <c r="R316"/>
    </row>
    <row r="317" spans="9:18" x14ac:dyDescent="0.25">
      <c r="I317"/>
      <c r="J317"/>
      <c r="R317"/>
    </row>
    <row r="318" spans="9:18" x14ac:dyDescent="0.25">
      <c r="I318"/>
      <c r="J318"/>
      <c r="R318"/>
    </row>
    <row r="319" spans="9:18" x14ac:dyDescent="0.25">
      <c r="I319"/>
      <c r="J319"/>
      <c r="R319"/>
    </row>
    <row r="320" spans="9:18" x14ac:dyDescent="0.25">
      <c r="I320"/>
      <c r="J320"/>
      <c r="R320"/>
    </row>
    <row r="321" spans="9:18" x14ac:dyDescent="0.25">
      <c r="I321"/>
      <c r="J321"/>
      <c r="R321"/>
    </row>
    <row r="322" spans="9:18" x14ac:dyDescent="0.25">
      <c r="I322"/>
      <c r="J322"/>
      <c r="R322"/>
    </row>
    <row r="323" spans="9:18" x14ac:dyDescent="0.25">
      <c r="I323"/>
      <c r="J323"/>
      <c r="R323"/>
    </row>
    <row r="324" spans="9:18" x14ac:dyDescent="0.25">
      <c r="I324"/>
      <c r="J324"/>
      <c r="R324"/>
    </row>
    <row r="325" spans="9:18" x14ac:dyDescent="0.25">
      <c r="I325"/>
      <c r="J325"/>
      <c r="R325"/>
    </row>
    <row r="326" spans="9:18" x14ac:dyDescent="0.25">
      <c r="I326"/>
      <c r="J326"/>
      <c r="R326"/>
    </row>
    <row r="327" spans="9:18" x14ac:dyDescent="0.25">
      <c r="I327"/>
      <c r="J327"/>
      <c r="R327"/>
    </row>
    <row r="328" spans="9:18" x14ac:dyDescent="0.25">
      <c r="I328"/>
      <c r="J328"/>
      <c r="R328"/>
    </row>
    <row r="329" spans="9:18" x14ac:dyDescent="0.25">
      <c r="I329"/>
      <c r="J329"/>
      <c r="R329"/>
    </row>
    <row r="330" spans="9:18" x14ac:dyDescent="0.25">
      <c r="I330"/>
      <c r="J330"/>
      <c r="R330"/>
    </row>
    <row r="331" spans="9:18" x14ac:dyDescent="0.25">
      <c r="I331"/>
      <c r="J331"/>
      <c r="R331"/>
    </row>
    <row r="332" spans="9:18" x14ac:dyDescent="0.25">
      <c r="I332"/>
      <c r="J332"/>
      <c r="R332"/>
    </row>
    <row r="333" spans="9:18" x14ac:dyDescent="0.25">
      <c r="I333"/>
      <c r="J333"/>
      <c r="R333"/>
    </row>
    <row r="334" spans="9:18" x14ac:dyDescent="0.25">
      <c r="I334"/>
      <c r="J334"/>
      <c r="R334"/>
    </row>
    <row r="335" spans="9:18" x14ac:dyDescent="0.25">
      <c r="I335"/>
      <c r="J335"/>
      <c r="R335"/>
    </row>
    <row r="336" spans="9:18" x14ac:dyDescent="0.25">
      <c r="I336"/>
      <c r="J336"/>
      <c r="R336"/>
    </row>
    <row r="337" spans="9:18" x14ac:dyDescent="0.25">
      <c r="I337"/>
      <c r="J337"/>
      <c r="R337"/>
    </row>
    <row r="338" spans="9:18" x14ac:dyDescent="0.25">
      <c r="I338"/>
      <c r="J338"/>
      <c r="R338"/>
    </row>
    <row r="339" spans="9:18" x14ac:dyDescent="0.25">
      <c r="I339"/>
      <c r="J339"/>
      <c r="R339"/>
    </row>
    <row r="340" spans="9:18" x14ac:dyDescent="0.25">
      <c r="I340"/>
      <c r="J340"/>
      <c r="R340"/>
    </row>
    <row r="341" spans="9:18" x14ac:dyDescent="0.25">
      <c r="I341"/>
      <c r="J341"/>
      <c r="R341"/>
    </row>
    <row r="342" spans="9:18" x14ac:dyDescent="0.25">
      <c r="I342"/>
      <c r="J342"/>
      <c r="R342"/>
    </row>
    <row r="343" spans="9:18" x14ac:dyDescent="0.25">
      <c r="I343"/>
      <c r="J343"/>
      <c r="R343"/>
    </row>
    <row r="344" spans="9:18" x14ac:dyDescent="0.25">
      <c r="I344"/>
      <c r="J344"/>
      <c r="R344"/>
    </row>
    <row r="345" spans="9:18" x14ac:dyDescent="0.25">
      <c r="I345"/>
      <c r="J345"/>
      <c r="R345"/>
    </row>
    <row r="346" spans="9:18" x14ac:dyDescent="0.25">
      <c r="I346"/>
      <c r="J346"/>
      <c r="R346"/>
    </row>
    <row r="347" spans="9:18" x14ac:dyDescent="0.25">
      <c r="I347"/>
      <c r="J347"/>
      <c r="R347"/>
    </row>
    <row r="348" spans="9:18" x14ac:dyDescent="0.25">
      <c r="I348"/>
      <c r="J348"/>
      <c r="R348"/>
    </row>
    <row r="349" spans="9:18" x14ac:dyDescent="0.25">
      <c r="I349"/>
      <c r="J349"/>
      <c r="R349"/>
    </row>
    <row r="350" spans="9:18" x14ac:dyDescent="0.25">
      <c r="I350"/>
      <c r="J350"/>
      <c r="R350"/>
    </row>
    <row r="351" spans="9:18" x14ac:dyDescent="0.25">
      <c r="I351"/>
      <c r="J351"/>
      <c r="R351"/>
    </row>
    <row r="352" spans="9:18" x14ac:dyDescent="0.25">
      <c r="I352"/>
      <c r="J352"/>
      <c r="R352"/>
    </row>
    <row r="353" spans="9:18" x14ac:dyDescent="0.25">
      <c r="I353"/>
      <c r="J353"/>
      <c r="R353"/>
    </row>
    <row r="354" spans="9:18" x14ac:dyDescent="0.25">
      <c r="I354"/>
      <c r="J354"/>
      <c r="R354"/>
    </row>
    <row r="355" spans="9:18" x14ac:dyDescent="0.25">
      <c r="I355"/>
      <c r="J355"/>
      <c r="R355"/>
    </row>
    <row r="356" spans="9:18" x14ac:dyDescent="0.25">
      <c r="I356"/>
      <c r="J356"/>
      <c r="R356"/>
    </row>
    <row r="357" spans="9:18" x14ac:dyDescent="0.25">
      <c r="I357"/>
      <c r="J357"/>
      <c r="R357"/>
    </row>
    <row r="358" spans="9:18" x14ac:dyDescent="0.25">
      <c r="I358"/>
      <c r="J358"/>
      <c r="R358"/>
    </row>
    <row r="359" spans="9:18" x14ac:dyDescent="0.25">
      <c r="I359"/>
      <c r="J359"/>
      <c r="R359"/>
    </row>
    <row r="360" spans="9:18" x14ac:dyDescent="0.25">
      <c r="I360"/>
      <c r="J360"/>
      <c r="R360"/>
    </row>
    <row r="361" spans="9:18" x14ac:dyDescent="0.25">
      <c r="I361"/>
      <c r="J361"/>
      <c r="R361"/>
    </row>
    <row r="362" spans="9:18" x14ac:dyDescent="0.25">
      <c r="I362"/>
      <c r="J362"/>
      <c r="R362"/>
    </row>
    <row r="363" spans="9:18" x14ac:dyDescent="0.25">
      <c r="I363"/>
      <c r="J363"/>
      <c r="R363"/>
    </row>
    <row r="364" spans="9:18" x14ac:dyDescent="0.25">
      <c r="I364"/>
      <c r="J364"/>
      <c r="R364"/>
    </row>
    <row r="365" spans="9:18" x14ac:dyDescent="0.25">
      <c r="I365"/>
      <c r="J365"/>
      <c r="R365"/>
    </row>
    <row r="366" spans="9:18" x14ac:dyDescent="0.25">
      <c r="I366"/>
      <c r="J366"/>
      <c r="R366"/>
    </row>
    <row r="367" spans="9:18" x14ac:dyDescent="0.25">
      <c r="I367"/>
      <c r="J367"/>
      <c r="R367"/>
    </row>
    <row r="368" spans="9:18" x14ac:dyDescent="0.25">
      <c r="I368"/>
      <c r="J368"/>
      <c r="R368"/>
    </row>
    <row r="369" spans="9:18" x14ac:dyDescent="0.25">
      <c r="I369"/>
      <c r="J369"/>
      <c r="R369"/>
    </row>
    <row r="370" spans="9:18" x14ac:dyDescent="0.25">
      <c r="I370"/>
      <c r="J370"/>
      <c r="R370"/>
    </row>
    <row r="371" spans="9:18" x14ac:dyDescent="0.25">
      <c r="I371"/>
      <c r="J371"/>
      <c r="R371"/>
    </row>
    <row r="372" spans="9:18" x14ac:dyDescent="0.25">
      <c r="I372"/>
      <c r="J372"/>
      <c r="R372"/>
    </row>
    <row r="373" spans="9:18" x14ac:dyDescent="0.25">
      <c r="I373"/>
      <c r="J373"/>
      <c r="R373"/>
    </row>
    <row r="374" spans="9:18" x14ac:dyDescent="0.25">
      <c r="I374"/>
      <c r="J374"/>
      <c r="R374"/>
    </row>
    <row r="375" spans="9:18" x14ac:dyDescent="0.25">
      <c r="I375"/>
      <c r="J375"/>
      <c r="R375"/>
    </row>
    <row r="376" spans="9:18" x14ac:dyDescent="0.25">
      <c r="I376"/>
      <c r="J376"/>
      <c r="R376"/>
    </row>
    <row r="377" spans="9:18" x14ac:dyDescent="0.25">
      <c r="I377"/>
      <c r="J377"/>
      <c r="R377"/>
    </row>
    <row r="378" spans="9:18" x14ac:dyDescent="0.25">
      <c r="I378"/>
      <c r="J378"/>
      <c r="R378"/>
    </row>
    <row r="379" spans="9:18" x14ac:dyDescent="0.25">
      <c r="I379"/>
      <c r="J379"/>
      <c r="R379"/>
    </row>
    <row r="380" spans="9:18" x14ac:dyDescent="0.25">
      <c r="I380"/>
      <c r="J380"/>
      <c r="R380"/>
    </row>
    <row r="381" spans="9:18" x14ac:dyDescent="0.25">
      <c r="I381"/>
      <c r="J381"/>
      <c r="R381"/>
    </row>
    <row r="382" spans="9:18" x14ac:dyDescent="0.25">
      <c r="I382"/>
      <c r="J382"/>
      <c r="R382"/>
    </row>
    <row r="383" spans="9:18" x14ac:dyDescent="0.25">
      <c r="I383"/>
      <c r="J383"/>
      <c r="R383"/>
    </row>
    <row r="384" spans="9:18" x14ac:dyDescent="0.25">
      <c r="I384"/>
      <c r="J384"/>
      <c r="R384"/>
    </row>
    <row r="385" spans="9:18" x14ac:dyDescent="0.25">
      <c r="I385"/>
      <c r="J385"/>
      <c r="R385"/>
    </row>
    <row r="386" spans="9:18" x14ac:dyDescent="0.25">
      <c r="I386"/>
      <c r="J386"/>
      <c r="R386"/>
    </row>
    <row r="387" spans="9:18" x14ac:dyDescent="0.25">
      <c r="I387"/>
      <c r="J387"/>
      <c r="R387"/>
    </row>
    <row r="388" spans="9:18" x14ac:dyDescent="0.25">
      <c r="I388"/>
      <c r="J388"/>
      <c r="R388"/>
    </row>
    <row r="389" spans="9:18" x14ac:dyDescent="0.25">
      <c r="I389"/>
      <c r="J389"/>
      <c r="R389"/>
    </row>
    <row r="390" spans="9:18" x14ac:dyDescent="0.25">
      <c r="I390"/>
      <c r="J390"/>
      <c r="R390"/>
    </row>
    <row r="391" spans="9:18" x14ac:dyDescent="0.25">
      <c r="I391"/>
      <c r="J391"/>
      <c r="R391"/>
    </row>
    <row r="392" spans="9:18" x14ac:dyDescent="0.25">
      <c r="I392"/>
      <c r="J392"/>
      <c r="R392"/>
    </row>
    <row r="393" spans="9:18" x14ac:dyDescent="0.25">
      <c r="I393"/>
      <c r="J393"/>
      <c r="R393"/>
    </row>
    <row r="394" spans="9:18" x14ac:dyDescent="0.25">
      <c r="I394"/>
      <c r="J394"/>
      <c r="R394"/>
    </row>
    <row r="395" spans="9:18" x14ac:dyDescent="0.25">
      <c r="I395"/>
      <c r="J395"/>
      <c r="R395"/>
    </row>
    <row r="396" spans="9:18" x14ac:dyDescent="0.25">
      <c r="I396"/>
      <c r="J396"/>
      <c r="R396"/>
    </row>
    <row r="397" spans="9:18" x14ac:dyDescent="0.25">
      <c r="I397"/>
      <c r="J397"/>
      <c r="R397"/>
    </row>
    <row r="398" spans="9:18" x14ac:dyDescent="0.25">
      <c r="I398"/>
      <c r="J398"/>
      <c r="R398"/>
    </row>
    <row r="399" spans="9:18" x14ac:dyDescent="0.25">
      <c r="I399"/>
      <c r="J399"/>
      <c r="R399"/>
    </row>
    <row r="400" spans="9:18" x14ac:dyDescent="0.25">
      <c r="I400"/>
      <c r="J400"/>
      <c r="R400"/>
    </row>
    <row r="401" spans="9:18" x14ac:dyDescent="0.25">
      <c r="I401"/>
      <c r="J401"/>
      <c r="R401"/>
    </row>
    <row r="402" spans="9:18" x14ac:dyDescent="0.25">
      <c r="I402"/>
      <c r="J402"/>
      <c r="R402"/>
    </row>
    <row r="403" spans="9:18" x14ac:dyDescent="0.25">
      <c r="I403"/>
      <c r="J403"/>
      <c r="R403"/>
    </row>
    <row r="404" spans="9:18" x14ac:dyDescent="0.25">
      <c r="I404"/>
      <c r="J404"/>
      <c r="R404"/>
    </row>
    <row r="405" spans="9:18" x14ac:dyDescent="0.25">
      <c r="I405"/>
      <c r="J405"/>
      <c r="R405"/>
    </row>
    <row r="406" spans="9:18" x14ac:dyDescent="0.25">
      <c r="I406"/>
      <c r="J406"/>
      <c r="R406"/>
    </row>
    <row r="407" spans="9:18" x14ac:dyDescent="0.25">
      <c r="I407"/>
      <c r="J407"/>
      <c r="R407"/>
    </row>
    <row r="408" spans="9:18" x14ac:dyDescent="0.25">
      <c r="I408"/>
      <c r="J408"/>
      <c r="R408"/>
    </row>
    <row r="409" spans="9:18" x14ac:dyDescent="0.25">
      <c r="I409"/>
      <c r="J409"/>
      <c r="R409"/>
    </row>
    <row r="410" spans="9:18" x14ac:dyDescent="0.25">
      <c r="I410"/>
      <c r="J410"/>
      <c r="R410"/>
    </row>
    <row r="411" spans="9:18" x14ac:dyDescent="0.25">
      <c r="I411"/>
      <c r="J411"/>
      <c r="R411"/>
    </row>
    <row r="412" spans="9:18" x14ac:dyDescent="0.25">
      <c r="I412"/>
      <c r="J412"/>
      <c r="R412"/>
    </row>
    <row r="413" spans="9:18" x14ac:dyDescent="0.25">
      <c r="I413"/>
      <c r="J413"/>
      <c r="R413"/>
    </row>
    <row r="414" spans="9:18" x14ac:dyDescent="0.25">
      <c r="I414"/>
      <c r="J414"/>
      <c r="R414"/>
    </row>
    <row r="415" spans="9:18" x14ac:dyDescent="0.25">
      <c r="I415"/>
      <c r="J415"/>
      <c r="R415"/>
    </row>
    <row r="416" spans="9:18" x14ac:dyDescent="0.25">
      <c r="I416"/>
      <c r="J416"/>
      <c r="R416"/>
    </row>
    <row r="417" spans="9:18" x14ac:dyDescent="0.25">
      <c r="I417"/>
      <c r="J417"/>
      <c r="R417"/>
    </row>
    <row r="418" spans="9:18" x14ac:dyDescent="0.25">
      <c r="I418"/>
      <c r="J418"/>
      <c r="R418"/>
    </row>
    <row r="419" spans="9:18" x14ac:dyDescent="0.25">
      <c r="I419"/>
      <c r="J419"/>
      <c r="R419"/>
    </row>
    <row r="420" spans="9:18" x14ac:dyDescent="0.25">
      <c r="I420"/>
      <c r="J420"/>
      <c r="R420"/>
    </row>
    <row r="421" spans="9:18" x14ac:dyDescent="0.25">
      <c r="I421"/>
      <c r="J421"/>
      <c r="R421"/>
    </row>
    <row r="422" spans="9:18" x14ac:dyDescent="0.25">
      <c r="I422"/>
      <c r="J422"/>
      <c r="R422"/>
    </row>
    <row r="423" spans="9:18" x14ac:dyDescent="0.25">
      <c r="I423"/>
      <c r="J423"/>
      <c r="R423"/>
    </row>
    <row r="424" spans="9:18" x14ac:dyDescent="0.25">
      <c r="I424"/>
      <c r="J424"/>
      <c r="R424"/>
    </row>
    <row r="425" spans="9:18" x14ac:dyDescent="0.25">
      <c r="I425"/>
      <c r="J425"/>
      <c r="R425"/>
    </row>
    <row r="426" spans="9:18" x14ac:dyDescent="0.25">
      <c r="I426"/>
      <c r="J426"/>
      <c r="R426"/>
    </row>
    <row r="427" spans="9:18" x14ac:dyDescent="0.25">
      <c r="I427"/>
      <c r="J427"/>
      <c r="R427"/>
    </row>
    <row r="428" spans="9:18" x14ac:dyDescent="0.25">
      <c r="I428"/>
      <c r="J428"/>
      <c r="R428"/>
    </row>
    <row r="429" spans="9:18" x14ac:dyDescent="0.25">
      <c r="I429"/>
      <c r="J429"/>
      <c r="R429"/>
    </row>
    <row r="430" spans="9:18" x14ac:dyDescent="0.25">
      <c r="I430"/>
      <c r="J430"/>
      <c r="R430"/>
    </row>
    <row r="431" spans="9:18" x14ac:dyDescent="0.25">
      <c r="I431"/>
      <c r="J431"/>
      <c r="R431"/>
    </row>
    <row r="432" spans="9:18" x14ac:dyDescent="0.25">
      <c r="I432"/>
      <c r="J432"/>
      <c r="R432"/>
    </row>
    <row r="433" spans="9:18" x14ac:dyDescent="0.25">
      <c r="I433"/>
      <c r="J433"/>
      <c r="R433"/>
    </row>
    <row r="434" spans="9:18" x14ac:dyDescent="0.25">
      <c r="I434"/>
      <c r="J434"/>
      <c r="R434"/>
    </row>
    <row r="435" spans="9:18" x14ac:dyDescent="0.25">
      <c r="I435"/>
      <c r="J435"/>
      <c r="R435"/>
    </row>
    <row r="436" spans="9:18" x14ac:dyDescent="0.25">
      <c r="I436"/>
      <c r="J436"/>
      <c r="R436"/>
    </row>
    <row r="437" spans="9:18" x14ac:dyDescent="0.25">
      <c r="I437"/>
      <c r="J437"/>
      <c r="R437"/>
    </row>
    <row r="438" spans="9:18" x14ac:dyDescent="0.25">
      <c r="I438"/>
      <c r="J438"/>
      <c r="R438"/>
    </row>
    <row r="439" spans="9:18" x14ac:dyDescent="0.25">
      <c r="I439"/>
      <c r="J439"/>
      <c r="R439"/>
    </row>
    <row r="440" spans="9:18" x14ac:dyDescent="0.25">
      <c r="I440"/>
      <c r="J440"/>
      <c r="R440"/>
    </row>
    <row r="441" spans="9:18" x14ac:dyDescent="0.25">
      <c r="I441"/>
      <c r="J441"/>
      <c r="R441"/>
    </row>
    <row r="442" spans="9:18" x14ac:dyDescent="0.25">
      <c r="I442"/>
      <c r="J442"/>
      <c r="R442"/>
    </row>
    <row r="443" spans="9:18" x14ac:dyDescent="0.25">
      <c r="I443"/>
      <c r="J443"/>
      <c r="R443"/>
    </row>
    <row r="444" spans="9:18" x14ac:dyDescent="0.25">
      <c r="I444"/>
      <c r="J444"/>
      <c r="R444"/>
    </row>
    <row r="445" spans="9:18" x14ac:dyDescent="0.25">
      <c r="I445"/>
      <c r="J445"/>
      <c r="R445"/>
    </row>
    <row r="446" spans="9:18" x14ac:dyDescent="0.25">
      <c r="I446"/>
      <c r="J446"/>
      <c r="R446"/>
    </row>
    <row r="447" spans="9:18" x14ac:dyDescent="0.25">
      <c r="I447"/>
      <c r="J447"/>
      <c r="R447"/>
    </row>
    <row r="448" spans="9:18" x14ac:dyDescent="0.25">
      <c r="I448"/>
      <c r="J448"/>
      <c r="R448"/>
    </row>
    <row r="449" spans="9:18" x14ac:dyDescent="0.25">
      <c r="I449"/>
      <c r="J449"/>
      <c r="R449"/>
    </row>
    <row r="450" spans="9:18" x14ac:dyDescent="0.25">
      <c r="I450"/>
      <c r="J450"/>
      <c r="R450"/>
    </row>
    <row r="451" spans="9:18" x14ac:dyDescent="0.25">
      <c r="I451"/>
      <c r="J451"/>
      <c r="R451"/>
    </row>
    <row r="452" spans="9:18" x14ac:dyDescent="0.25">
      <c r="I452"/>
      <c r="J452"/>
      <c r="R452"/>
    </row>
    <row r="453" spans="9:18" x14ac:dyDescent="0.25">
      <c r="I453"/>
      <c r="J453"/>
      <c r="R453"/>
    </row>
    <row r="454" spans="9:18" x14ac:dyDescent="0.25">
      <c r="I454"/>
      <c r="J454"/>
      <c r="R454"/>
    </row>
    <row r="455" spans="9:18" x14ac:dyDescent="0.25">
      <c r="I455"/>
      <c r="J455"/>
      <c r="R455"/>
    </row>
    <row r="456" spans="9:18" x14ac:dyDescent="0.25">
      <c r="I456"/>
      <c r="J456"/>
      <c r="R456"/>
    </row>
    <row r="457" spans="9:18" x14ac:dyDescent="0.25">
      <c r="I457"/>
      <c r="J457"/>
      <c r="R457"/>
    </row>
    <row r="458" spans="9:18" x14ac:dyDescent="0.25">
      <c r="I458"/>
      <c r="J458"/>
      <c r="R458"/>
    </row>
    <row r="459" spans="9:18" x14ac:dyDescent="0.25">
      <c r="I459"/>
      <c r="J459"/>
      <c r="R459"/>
    </row>
    <row r="460" spans="9:18" x14ac:dyDescent="0.25">
      <c r="I460"/>
      <c r="J460"/>
      <c r="R460"/>
    </row>
    <row r="461" spans="9:18" x14ac:dyDescent="0.25">
      <c r="I461"/>
      <c r="J461"/>
      <c r="R461"/>
    </row>
    <row r="462" spans="9:18" x14ac:dyDescent="0.25">
      <c r="I462"/>
      <c r="J462"/>
      <c r="R462"/>
    </row>
    <row r="463" spans="9:18" x14ac:dyDescent="0.25">
      <c r="I463"/>
      <c r="J463"/>
      <c r="R463"/>
    </row>
    <row r="464" spans="9:18" x14ac:dyDescent="0.25">
      <c r="I464"/>
      <c r="J464"/>
      <c r="R464"/>
    </row>
    <row r="465" spans="9:18" x14ac:dyDescent="0.25">
      <c r="I465"/>
      <c r="J465"/>
      <c r="R465"/>
    </row>
    <row r="466" spans="9:18" x14ac:dyDescent="0.25">
      <c r="I466"/>
      <c r="J466"/>
      <c r="R466"/>
    </row>
    <row r="467" spans="9:18" x14ac:dyDescent="0.25">
      <c r="I467"/>
      <c r="J467"/>
      <c r="R467"/>
    </row>
    <row r="468" spans="9:18" x14ac:dyDescent="0.25">
      <c r="I468"/>
      <c r="J468"/>
      <c r="R468"/>
    </row>
    <row r="469" spans="9:18" x14ac:dyDescent="0.25">
      <c r="I469"/>
      <c r="J469"/>
      <c r="R469"/>
    </row>
    <row r="470" spans="9:18" x14ac:dyDescent="0.25">
      <c r="I470"/>
      <c r="J470"/>
      <c r="R470"/>
    </row>
    <row r="471" spans="9:18" x14ac:dyDescent="0.25">
      <c r="I471"/>
      <c r="J471"/>
      <c r="R471"/>
    </row>
    <row r="472" spans="9:18" x14ac:dyDescent="0.25">
      <c r="I472"/>
      <c r="J472"/>
      <c r="R472"/>
    </row>
    <row r="473" spans="9:18" x14ac:dyDescent="0.25">
      <c r="I473"/>
      <c r="J473"/>
      <c r="R473"/>
    </row>
    <row r="474" spans="9:18" x14ac:dyDescent="0.25">
      <c r="I474"/>
      <c r="J474"/>
      <c r="R474"/>
    </row>
    <row r="475" spans="9:18" x14ac:dyDescent="0.25">
      <c r="I475"/>
      <c r="J475"/>
      <c r="R475"/>
    </row>
    <row r="476" spans="9:18" x14ac:dyDescent="0.25">
      <c r="I476"/>
      <c r="J476"/>
      <c r="R476"/>
    </row>
    <row r="477" spans="9:18" x14ac:dyDescent="0.25">
      <c r="I477"/>
      <c r="J477"/>
      <c r="R477"/>
    </row>
    <row r="478" spans="9:18" x14ac:dyDescent="0.25">
      <c r="I478"/>
      <c r="J478"/>
      <c r="R478"/>
    </row>
    <row r="479" spans="9:18" x14ac:dyDescent="0.25">
      <c r="I479"/>
      <c r="J479"/>
      <c r="R479"/>
    </row>
    <row r="480" spans="9:18" x14ac:dyDescent="0.25">
      <c r="I480"/>
      <c r="J480"/>
      <c r="R480"/>
    </row>
    <row r="481" spans="9:18" x14ac:dyDescent="0.25">
      <c r="I481"/>
      <c r="J481"/>
      <c r="R481"/>
    </row>
    <row r="482" spans="9:18" x14ac:dyDescent="0.25">
      <c r="I482"/>
      <c r="J482"/>
      <c r="R482"/>
    </row>
    <row r="483" spans="9:18" x14ac:dyDescent="0.25">
      <c r="I483"/>
      <c r="J483"/>
      <c r="R483"/>
    </row>
    <row r="484" spans="9:18" x14ac:dyDescent="0.25">
      <c r="I484"/>
      <c r="J484"/>
      <c r="R484"/>
    </row>
    <row r="485" spans="9:18" x14ac:dyDescent="0.25">
      <c r="I485"/>
      <c r="J485"/>
      <c r="R485"/>
    </row>
    <row r="486" spans="9:18" x14ac:dyDescent="0.25">
      <c r="I486"/>
      <c r="J486"/>
      <c r="R486"/>
    </row>
    <row r="487" spans="9:18" x14ac:dyDescent="0.25">
      <c r="I487"/>
      <c r="J487"/>
      <c r="R487"/>
    </row>
    <row r="488" spans="9:18" x14ac:dyDescent="0.25">
      <c r="I488"/>
      <c r="J488"/>
      <c r="R488"/>
    </row>
    <row r="489" spans="9:18" x14ac:dyDescent="0.25">
      <c r="I489"/>
      <c r="J489"/>
      <c r="R489"/>
    </row>
    <row r="490" spans="9:18" x14ac:dyDescent="0.25">
      <c r="I490"/>
      <c r="J490"/>
      <c r="R490"/>
    </row>
    <row r="491" spans="9:18" x14ac:dyDescent="0.25">
      <c r="I491"/>
      <c r="J491"/>
      <c r="R491"/>
    </row>
    <row r="492" spans="9:18" x14ac:dyDescent="0.25">
      <c r="I492"/>
      <c r="J492"/>
      <c r="R492"/>
    </row>
    <row r="493" spans="9:18" x14ac:dyDescent="0.25">
      <c r="I493"/>
      <c r="J493"/>
      <c r="R493"/>
    </row>
    <row r="494" spans="9:18" x14ac:dyDescent="0.25">
      <c r="I494"/>
      <c r="J494"/>
      <c r="R494"/>
    </row>
    <row r="495" spans="9:18" x14ac:dyDescent="0.25">
      <c r="I495"/>
      <c r="J495"/>
      <c r="R495"/>
    </row>
    <row r="496" spans="9:18" x14ac:dyDescent="0.25">
      <c r="I496"/>
      <c r="J496"/>
      <c r="R496"/>
    </row>
    <row r="497" spans="9:18" x14ac:dyDescent="0.25">
      <c r="I497"/>
      <c r="J497"/>
      <c r="R497"/>
    </row>
    <row r="498" spans="9:18" x14ac:dyDescent="0.25">
      <c r="I498"/>
      <c r="J498"/>
      <c r="R498"/>
    </row>
    <row r="499" spans="9:18" x14ac:dyDescent="0.25">
      <c r="I499"/>
      <c r="J499"/>
      <c r="R499"/>
    </row>
    <row r="500" spans="9:18" x14ac:dyDescent="0.25">
      <c r="I500"/>
      <c r="J500"/>
      <c r="R500"/>
    </row>
    <row r="501" spans="9:18" x14ac:dyDescent="0.25">
      <c r="I501"/>
      <c r="J501"/>
      <c r="R501"/>
    </row>
    <row r="502" spans="9:18" x14ac:dyDescent="0.25">
      <c r="I502"/>
      <c r="J502"/>
      <c r="R502"/>
    </row>
    <row r="503" spans="9:18" x14ac:dyDescent="0.25">
      <c r="I503"/>
      <c r="J503"/>
      <c r="R503"/>
    </row>
    <row r="504" spans="9:18" x14ac:dyDescent="0.25">
      <c r="I504"/>
      <c r="J504"/>
      <c r="R504"/>
    </row>
    <row r="505" spans="9:18" x14ac:dyDescent="0.25">
      <c r="I505"/>
      <c r="J505"/>
      <c r="R505"/>
    </row>
    <row r="506" spans="9:18" x14ac:dyDescent="0.25">
      <c r="I506"/>
      <c r="J506"/>
      <c r="R506"/>
    </row>
    <row r="507" spans="9:18" x14ac:dyDescent="0.25">
      <c r="I507"/>
      <c r="J507"/>
      <c r="R507"/>
    </row>
    <row r="508" spans="9:18" x14ac:dyDescent="0.25">
      <c r="I508"/>
      <c r="J508"/>
      <c r="R508"/>
    </row>
  </sheetData>
  <sheetProtection algorithmName="SHA-512" hashValue="HWMVro/MGet1bOi5YVSeDu6IGiMfTlPwV8LynDeK58HtCC5rsXohzvwwd8boycT+AjwURQTupwn8S8PH6zenuA==" saltValue="WRmqm50DdvHfYv1zUrhnlg==" spinCount="100000" sheet="1" objects="1" scenarios="1"/>
  <mergeCells count="112">
    <mergeCell ref="L1:X1"/>
    <mergeCell ref="B2:H2"/>
    <mergeCell ref="M255:N255"/>
    <mergeCell ref="M256:N256"/>
    <mergeCell ref="Q257:R257"/>
    <mergeCell ref="S257:T257"/>
    <mergeCell ref="C10:G10"/>
    <mergeCell ref="Q240:R240"/>
    <mergeCell ref="S240:T240"/>
    <mergeCell ref="M224:P224"/>
    <mergeCell ref="M225:P225"/>
    <mergeCell ref="Q226:R226"/>
    <mergeCell ref="S226:T226"/>
    <mergeCell ref="M238:N238"/>
    <mergeCell ref="M239:N239"/>
    <mergeCell ref="T192:T195"/>
    <mergeCell ref="Q205:R205"/>
    <mergeCell ref="S205:T205"/>
    <mergeCell ref="R192:R195"/>
    <mergeCell ref="S192:S195"/>
    <mergeCell ref="M190:N190"/>
    <mergeCell ref="M191:N191"/>
    <mergeCell ref="M192:N194"/>
    <mergeCell ref="O192:O195"/>
    <mergeCell ref="P192:P195"/>
    <mergeCell ref="Q192:Q195"/>
    <mergeCell ref="S175:S178"/>
    <mergeCell ref="T175:T178"/>
    <mergeCell ref="N186:Q186"/>
    <mergeCell ref="R161:R164"/>
    <mergeCell ref="S161:S164"/>
    <mergeCell ref="T161:T164"/>
    <mergeCell ref="M173:N173"/>
    <mergeCell ref="M174:N174"/>
    <mergeCell ref="M175:N177"/>
    <mergeCell ref="O175:O178"/>
    <mergeCell ref="P175:P178"/>
    <mergeCell ref="Q175:Q178"/>
    <mergeCell ref="R175:R178"/>
    <mergeCell ref="M161:N163"/>
    <mergeCell ref="O161:O164"/>
    <mergeCell ref="P161:P164"/>
    <mergeCell ref="Q161:Q164"/>
    <mergeCell ref="M184:N184"/>
    <mergeCell ref="K94:K96"/>
    <mergeCell ref="M95:N96"/>
    <mergeCell ref="T141:T144"/>
    <mergeCell ref="M141:N143"/>
    <mergeCell ref="O141:O144"/>
    <mergeCell ref="P141:P144"/>
    <mergeCell ref="Q141:Q144"/>
    <mergeCell ref="R141:R144"/>
    <mergeCell ref="S141:S144"/>
    <mergeCell ref="Q95:R96"/>
    <mergeCell ref="B51:E51"/>
    <mergeCell ref="B61:E61"/>
    <mergeCell ref="B62:E62"/>
    <mergeCell ref="M71:N71"/>
    <mergeCell ref="Q71:R71"/>
    <mergeCell ref="M72:N74"/>
    <mergeCell ref="Q72:R75"/>
    <mergeCell ref="K75:K77"/>
    <mergeCell ref="M76:N77"/>
    <mergeCell ref="Q76:R77"/>
    <mergeCell ref="M160:P160"/>
    <mergeCell ref="K9:K11"/>
    <mergeCell ref="K4:K6"/>
    <mergeCell ref="M10:N11"/>
    <mergeCell ref="Q10:R11"/>
    <mergeCell ref="M257:P258"/>
    <mergeCell ref="C11:F11"/>
    <mergeCell ref="D12:E12"/>
    <mergeCell ref="Q12:R12"/>
    <mergeCell ref="M33:N35"/>
    <mergeCell ref="Q33:R36"/>
    <mergeCell ref="K36:K38"/>
    <mergeCell ref="M37:N38"/>
    <mergeCell ref="Q37:R38"/>
    <mergeCell ref="M13:N13"/>
    <mergeCell ref="Q13:R13"/>
    <mergeCell ref="M32:N32"/>
    <mergeCell ref="Q32:R32"/>
    <mergeCell ref="G78:H78"/>
    <mergeCell ref="Q39:R39"/>
    <mergeCell ref="M40:N40"/>
    <mergeCell ref="Q40:R40"/>
    <mergeCell ref="Q78:R78"/>
    <mergeCell ref="M244:P244"/>
    <mergeCell ref="M201:N201"/>
    <mergeCell ref="M261:P261"/>
    <mergeCell ref="M251:T251"/>
    <mergeCell ref="M250:P250"/>
    <mergeCell ref="L2:X2"/>
    <mergeCell ref="M178:N178"/>
    <mergeCell ref="M179:N179"/>
    <mergeCell ref="M195:N195"/>
    <mergeCell ref="M197:N197"/>
    <mergeCell ref="M240:P243"/>
    <mergeCell ref="M5:N5"/>
    <mergeCell ref="Q5:R5"/>
    <mergeCell ref="M6:N8"/>
    <mergeCell ref="Q6:R9"/>
    <mergeCell ref="M79:N79"/>
    <mergeCell ref="Q79:R79"/>
    <mergeCell ref="Q97:R97"/>
    <mergeCell ref="M98:N98"/>
    <mergeCell ref="Q98:R98"/>
    <mergeCell ref="M90:N90"/>
    <mergeCell ref="Q90:R90"/>
    <mergeCell ref="M91:N93"/>
    <mergeCell ref="Q91:R94"/>
    <mergeCell ref="M159:P159"/>
  </mergeCells>
  <conditionalFormatting sqref="Q126:Q128 Q15:Q19 Q22:Q29 Q42:Q49 Q52:Q59 Q100:Q104 Q108:Q112 Q114:Q118 Q122:Q124 Q130:Q136 Q63:Q68 Q81:Q86">
    <cfRule type="cellIs" dxfId="17" priority="80" stopIfTrue="1" operator="greaterThan">
      <formula>5</formula>
    </cfRule>
  </conditionalFormatting>
  <conditionalFormatting sqref="O197:T200 Q262:T266">
    <cfRule type="cellIs" dxfId="16" priority="61" stopIfTrue="1" operator="greaterThan">
      <formula>5</formula>
    </cfRule>
  </conditionalFormatting>
  <conditionalFormatting sqref="Q245:T249">
    <cfRule type="expression" dxfId="15" priority="68" stopIfTrue="1">
      <formula>Q216&gt;(Q210+2000)</formula>
    </cfRule>
    <cfRule type="expression" dxfId="14" priority="69" stopIfTrue="1">
      <formula>Q216&lt;(Q210-2000)</formula>
    </cfRule>
  </conditionalFormatting>
  <conditionalFormatting sqref="M100:N103 E111:F111 M111:N111 E117:F117 M117:N117 E133:F133 M133:N133 E135:F136 M135:N136 E100:F103">
    <cfRule type="expression" dxfId="13" priority="293" stopIfTrue="1">
      <formula>$E100&lt;$U100</formula>
    </cfRule>
    <cfRule type="expression" dxfId="12" priority="294" stopIfTrue="1">
      <formula>$E100&gt;$V100</formula>
    </cfRule>
  </conditionalFormatting>
  <conditionalFormatting sqref="M81:N85 G81:H85">
    <cfRule type="expression" dxfId="11" priority="313" stopIfTrue="1">
      <formula>$G81&lt;$U81</formula>
    </cfRule>
    <cfRule type="expression" dxfId="10" priority="314" stopIfTrue="1">
      <formula>$G81&gt;$V81</formula>
    </cfRule>
  </conditionalFormatting>
  <conditionalFormatting sqref="M68:N68 F52:G57 F63:G66 F68:G68 M15:N18 M22:N27 M42:N47 M52:N57 M63:N66 C15:G18 F22:G27 F42:G47">
    <cfRule type="expression" dxfId="9" priority="317" stopIfTrue="1">
      <formula>$F15&lt;$U15</formula>
    </cfRule>
    <cfRule type="expression" dxfId="8" priority="318" stopIfTrue="1">
      <formula>$F15&gt;$V15</formula>
    </cfRule>
  </conditionalFormatting>
  <conditionalFormatting sqref="O180:Q182">
    <cfRule type="expression" dxfId="7" priority="1" stopIfTrue="1">
      <formula>O146&gt;(O152+10)</formula>
    </cfRule>
    <cfRule type="expression" dxfId="6" priority="2" stopIfTrue="1">
      <formula>O146&lt;(O152-10)</formula>
    </cfRule>
  </conditionalFormatting>
  <conditionalFormatting sqref="R180:R183 T180:T183">
    <cfRule type="expression" dxfId="5" priority="3" stopIfTrue="1">
      <formula>R146&gt;(R152+100)</formula>
    </cfRule>
    <cfRule type="expression" dxfId="4" priority="4" stopIfTrue="1">
      <formula>R146&lt;(R152-100)</formula>
    </cfRule>
  </conditionalFormatting>
  <conditionalFormatting sqref="O183:Q183">
    <cfRule type="expression" dxfId="3" priority="5" stopIfTrue="1">
      <formula>O149&gt;(O155+20)</formula>
    </cfRule>
    <cfRule type="expression" dxfId="2" priority="6" stopIfTrue="1">
      <formula>O149&lt;(O155-20)</formula>
    </cfRule>
  </conditionalFormatting>
  <conditionalFormatting sqref="S180:S183">
    <cfRule type="expression" dxfId="1" priority="7" stopIfTrue="1">
      <formula>S146&gt;(S152+1000)</formula>
    </cfRule>
    <cfRule type="expression" dxfId="0" priority="8" stopIfTrue="1">
      <formula>S146&lt;(S152-1000)</formula>
    </cfRule>
  </conditionalFormatting>
  <pageMargins left="0.7" right="0.7" top="0.75" bottom="0.75" header="0.3" footer="0.3"/>
  <pageSetup paperSize="9" scale="57" fitToHeight="0" orientation="portrait" r:id="rId1"/>
  <rowBreaks count="2" manualBreakCount="2">
    <brk id="69" max="16383" man="1"/>
    <brk id="139" max="16383" man="1"/>
  </rowBreaks>
  <ignoredErrors>
    <ignoredError sqref="U24:V24 U54:V54 U25:V2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Title_Page</vt:lpstr>
      <vt:lpstr>Table_1</vt:lpstr>
      <vt:lpstr>Table_2</vt:lpstr>
      <vt:lpstr>Table_3</vt:lpstr>
      <vt:lpstr>Table_4</vt:lpstr>
      <vt:lpstr>Table_5</vt:lpstr>
      <vt:lpstr>QUERIES</vt:lpstr>
      <vt:lpstr>Table_1!Print_Area</vt:lpstr>
      <vt:lpstr>Table_2!Print_Area</vt:lpstr>
      <vt:lpstr>Table_3!Print_Area</vt:lpstr>
      <vt:lpstr>Table_4!Print_Area</vt:lpstr>
      <vt:lpstr>Table_5!Print_Area</vt:lpstr>
      <vt:lpstr>Title_Page!Print_Area</vt:lpstr>
      <vt:lpstr>Title_Page!Print_Titles</vt:lpstr>
    </vt:vector>
  </TitlesOfParts>
  <Company>HESA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s_kemp</dc:creator>
  <cp:lastModifiedBy>Cameron Westwood</cp:lastModifiedBy>
  <cp:lastPrinted>2013-08-01T08:45:40Z</cp:lastPrinted>
  <dcterms:created xsi:type="dcterms:W3CDTF">2007-08-07T16:47:47Z</dcterms:created>
  <dcterms:modified xsi:type="dcterms:W3CDTF">2014-09-30T09:52:48Z</dcterms:modified>
</cp:coreProperties>
</file>